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akom.DESKTOP-NM46JKI\Downloads\LSC\Ag Worker Data\"/>
    </mc:Choice>
  </mc:AlternateContent>
  <bookViews>
    <workbookView xWindow="480" yWindow="108" windowWidth="27792" windowHeight="12588"/>
  </bookViews>
  <sheets>
    <sheet name="Table I-Total" sheetId="11" r:id="rId1"/>
    <sheet name="Table II-Summary" sheetId="12" r:id="rId2"/>
    <sheet name="Table III-FW Elig % by State" sheetId="10" r:id="rId3"/>
    <sheet name="Table IV-DepElig Factor State" sheetId="9" r:id="rId4"/>
    <sheet name="Table V-NAICS Elig by State" sheetId="1" r:id="rId5"/>
    <sheet name="Table VI-1626.4" sheetId="13" r:id="rId6"/>
    <sheet name="Table VII-Update vs. Current" sheetId="14" r:id="rId7"/>
  </sheets>
  <definedNames>
    <definedName name="abc">#REF!</definedName>
    <definedName name="MERGED" localSheetId="5">#REF!</definedName>
    <definedName name="MERGED">#REF!</definedName>
    <definedName name="_xlnm.Print_Area" localSheetId="2">'Table III-FW Elig % by State'!$A$1:$E$56</definedName>
    <definedName name="_xlnm.Print_Area" localSheetId="1">'Table II-Summary'!$A$2:$O$65</definedName>
    <definedName name="_xlnm.Print_Area" localSheetId="3">'Table IV-DepElig Factor State'!$A$1:$E$60</definedName>
    <definedName name="_xlnm.Print_Area" localSheetId="5">'Table VI-1626.4'!$A$1:$L$66</definedName>
    <definedName name="_xlnm.Print_Area" localSheetId="6">'Table VII-Update vs. Current'!$A$1:$H$62</definedName>
    <definedName name="_xlnm.Print_Area" localSheetId="4">'Table V-NAICS Elig by State'!$A$1:$H$64</definedName>
    <definedName name="_xlnm.Print_Titles" localSheetId="2">'Table III-FW Elig % by State'!$1:$3</definedName>
    <definedName name="_xlnm.Print_Titles" localSheetId="3">'Table IV-DepElig Factor State'!$1:$3</definedName>
    <definedName name="_xlnm.Print_Titles" localSheetId="5">'Table VI-1626.4'!$A:$B,'Table VI-1626.4'!$1:$6</definedName>
    <definedName name="_xlnm.Print_Titles" localSheetId="6">'Table VII-Update vs. Current'!$A:$A,'Table VII-Update vs. Current'!$1:$4</definedName>
    <definedName name="_xlnm.Print_Titles" localSheetId="4">'Table V-NAICS Elig by State'!$1:$5</definedName>
    <definedName name="XXX" localSheetId="5">#REF!</definedName>
    <definedName name="XXX">#REF!</definedName>
  </definedNames>
  <calcPr calcId="162913"/>
</workbook>
</file>

<file path=xl/calcChain.xml><?xml version="1.0" encoding="utf-8"?>
<calcChain xmlns="http://schemas.openxmlformats.org/spreadsheetml/2006/main">
  <c r="E57" i="13" l="1"/>
  <c r="G57" i="13" s="1"/>
  <c r="L57" i="13" s="1"/>
  <c r="E56" i="13"/>
  <c r="G56" i="13" s="1"/>
  <c r="L56" i="13" s="1"/>
  <c r="E55" i="13"/>
  <c r="G55" i="13" s="1"/>
  <c r="L55" i="13" s="1"/>
  <c r="E54" i="13"/>
  <c r="G54" i="13" s="1"/>
  <c r="L54" i="13" s="1"/>
  <c r="E53" i="13"/>
  <c r="G53" i="13" s="1"/>
  <c r="L53" i="13" s="1"/>
  <c r="E52" i="13"/>
  <c r="G52" i="13" s="1"/>
  <c r="L52" i="13" s="1"/>
  <c r="E51" i="13"/>
  <c r="G51" i="13" s="1"/>
  <c r="L51" i="13" s="1"/>
  <c r="E50" i="13"/>
  <c r="G50" i="13" s="1"/>
  <c r="L50" i="13" s="1"/>
  <c r="E49" i="13"/>
  <c r="G49" i="13" s="1"/>
  <c r="L49" i="13" s="1"/>
  <c r="E48" i="13"/>
  <c r="G48" i="13" s="1"/>
  <c r="L48" i="13" s="1"/>
  <c r="E47" i="13"/>
  <c r="G47" i="13" s="1"/>
  <c r="L47" i="13" s="1"/>
  <c r="E46" i="13"/>
  <c r="G46" i="13" s="1"/>
  <c r="L46" i="13" s="1"/>
  <c r="E45" i="13"/>
  <c r="G45" i="13" s="1"/>
  <c r="L45" i="13" s="1"/>
  <c r="E44" i="13"/>
  <c r="G44" i="13" s="1"/>
  <c r="L44" i="13" s="1"/>
  <c r="E43" i="13"/>
  <c r="G43" i="13" s="1"/>
  <c r="L43" i="13" s="1"/>
  <c r="E42" i="13"/>
  <c r="G42" i="13" s="1"/>
  <c r="L42" i="13" s="1"/>
  <c r="E41" i="13"/>
  <c r="G41" i="13" s="1"/>
  <c r="L41" i="13" s="1"/>
  <c r="E40" i="13"/>
  <c r="G40" i="13" s="1"/>
  <c r="L40" i="13" s="1"/>
  <c r="E39" i="13"/>
  <c r="G39" i="13" s="1"/>
  <c r="L39" i="13" s="1"/>
  <c r="E38" i="13"/>
  <c r="G38" i="13" s="1"/>
  <c r="L38" i="13" s="1"/>
  <c r="E37" i="13"/>
  <c r="G37" i="13" s="1"/>
  <c r="L37" i="13" s="1"/>
  <c r="E36" i="13"/>
  <c r="G36" i="13" s="1"/>
  <c r="L36" i="13" s="1"/>
  <c r="E35" i="13"/>
  <c r="G35" i="13" s="1"/>
  <c r="L35" i="13" s="1"/>
  <c r="E34" i="13"/>
  <c r="G34" i="13" s="1"/>
  <c r="L34" i="13" s="1"/>
  <c r="E33" i="13"/>
  <c r="G33" i="13" s="1"/>
  <c r="L33" i="13" s="1"/>
  <c r="E32" i="13"/>
  <c r="G32" i="13" s="1"/>
  <c r="L32" i="13" s="1"/>
  <c r="E31" i="13"/>
  <c r="G31" i="13" s="1"/>
  <c r="L31" i="13" s="1"/>
  <c r="E30" i="13"/>
  <c r="G30" i="13" s="1"/>
  <c r="L30" i="13" s="1"/>
  <c r="E29" i="13"/>
  <c r="G29" i="13" s="1"/>
  <c r="L29" i="13" s="1"/>
  <c r="E28" i="13"/>
  <c r="G28" i="13" s="1"/>
  <c r="L28" i="13" s="1"/>
  <c r="E27" i="13"/>
  <c r="G27" i="13" s="1"/>
  <c r="L27" i="13" s="1"/>
  <c r="E26" i="13"/>
  <c r="G26" i="13" s="1"/>
  <c r="L26" i="13" s="1"/>
  <c r="E25" i="13"/>
  <c r="G25" i="13" s="1"/>
  <c r="L25" i="13" s="1"/>
  <c r="E24" i="13"/>
  <c r="G24" i="13" s="1"/>
  <c r="L24" i="13" s="1"/>
  <c r="E23" i="13"/>
  <c r="G23" i="13" s="1"/>
  <c r="L23" i="13" s="1"/>
  <c r="E22" i="13"/>
  <c r="G22" i="13" s="1"/>
  <c r="L22" i="13" s="1"/>
  <c r="E21" i="13"/>
  <c r="G21" i="13" s="1"/>
  <c r="L21" i="13" s="1"/>
  <c r="E20" i="13"/>
  <c r="G20" i="13" s="1"/>
  <c r="L20" i="13" s="1"/>
  <c r="E19" i="13"/>
  <c r="G19" i="13" s="1"/>
  <c r="L19" i="13" s="1"/>
  <c r="E18" i="13"/>
  <c r="G18" i="13" s="1"/>
  <c r="L18" i="13" s="1"/>
  <c r="E17" i="13"/>
  <c r="G17" i="13" s="1"/>
  <c r="L17" i="13" s="1"/>
  <c r="E16" i="13"/>
  <c r="G16" i="13" s="1"/>
  <c r="L16" i="13" s="1"/>
  <c r="E15" i="13"/>
  <c r="G15" i="13" s="1"/>
  <c r="L15" i="13" s="1"/>
  <c r="E14" i="13"/>
  <c r="G14" i="13" s="1"/>
  <c r="L14" i="13" s="1"/>
  <c r="E13" i="13"/>
  <c r="G13" i="13" s="1"/>
  <c r="L13" i="13" s="1"/>
  <c r="E12" i="13"/>
  <c r="G12" i="13" s="1"/>
  <c r="L12" i="13" s="1"/>
  <c r="E11" i="13"/>
  <c r="G11" i="13" s="1"/>
  <c r="L11" i="13" s="1"/>
  <c r="E10" i="13"/>
  <c r="G10" i="13" s="1"/>
  <c r="L10" i="13" s="1"/>
  <c r="E9" i="13"/>
  <c r="G9" i="13" s="1"/>
  <c r="L9" i="13" s="1"/>
  <c r="E8" i="13"/>
  <c r="G8" i="13" s="1"/>
  <c r="L8" i="13" s="1"/>
  <c r="E7" i="13"/>
  <c r="G7" i="13" s="1"/>
  <c r="G58" i="13" l="1"/>
  <c r="L7" i="13"/>
  <c r="L58" i="13" s="1"/>
  <c r="E58" i="13"/>
  <c r="M58" i="12" l="1"/>
  <c r="J58" i="12"/>
  <c r="I58" i="12"/>
  <c r="G58" i="12"/>
  <c r="F58" i="12"/>
  <c r="D58" i="12"/>
  <c r="C58" i="12"/>
  <c r="B58" i="12"/>
  <c r="N57" i="12"/>
  <c r="N56" i="12"/>
  <c r="N55" i="12"/>
  <c r="N54" i="12"/>
  <c r="N53" i="12"/>
  <c r="N52" i="12"/>
  <c r="N51" i="12"/>
  <c r="N50" i="12"/>
  <c r="N49" i="12"/>
  <c r="N48" i="12"/>
  <c r="N47" i="12"/>
  <c r="N46" i="12"/>
  <c r="N45" i="12"/>
  <c r="N44" i="12"/>
  <c r="N43" i="12"/>
  <c r="N42" i="12"/>
  <c r="N41" i="12"/>
  <c r="N40" i="12"/>
  <c r="N39" i="12"/>
  <c r="N38" i="12"/>
  <c r="N37" i="12"/>
  <c r="N36" i="12"/>
  <c r="N35" i="12"/>
  <c r="N34" i="12"/>
  <c r="N33" i="12"/>
  <c r="N32" i="12"/>
  <c r="N31" i="12"/>
  <c r="N30" i="12"/>
  <c r="N29" i="12"/>
  <c r="N28" i="12"/>
  <c r="N27" i="12"/>
  <c r="N26" i="12"/>
  <c r="N25" i="12"/>
  <c r="N24" i="12"/>
  <c r="N23" i="12"/>
  <c r="N22" i="12"/>
  <c r="N21" i="12"/>
  <c r="N20" i="12"/>
  <c r="N19" i="12"/>
  <c r="N18" i="12"/>
  <c r="N17" i="12"/>
  <c r="N16" i="12"/>
  <c r="N15" i="12"/>
  <c r="N14" i="12"/>
  <c r="N13" i="12"/>
  <c r="N12" i="12"/>
  <c r="N11" i="12"/>
  <c r="N10" i="12"/>
  <c r="N9" i="12"/>
  <c r="N8" i="12"/>
  <c r="N7" i="12"/>
  <c r="AO59" i="11"/>
  <c r="AL59" i="11"/>
  <c r="AK59" i="11"/>
  <c r="Y59" i="11"/>
  <c r="X59" i="11"/>
  <c r="W59" i="11"/>
  <c r="V59" i="11"/>
  <c r="U59" i="11"/>
  <c r="AN58" i="11"/>
  <c r="AP58" i="11" s="1"/>
  <c r="AP57" i="11"/>
  <c r="AN57" i="11"/>
  <c r="AN56" i="11"/>
  <c r="AP56" i="11" s="1"/>
  <c r="AP55" i="11"/>
  <c r="AN55" i="11"/>
  <c r="AN54" i="11"/>
  <c r="AP54" i="11" s="1"/>
  <c r="AP53" i="11"/>
  <c r="AN53" i="11"/>
  <c r="AN52" i="11"/>
  <c r="AP52" i="11" s="1"/>
  <c r="AP51" i="11"/>
  <c r="AN51" i="11"/>
  <c r="AN50" i="11"/>
  <c r="AP50" i="11" s="1"/>
  <c r="AP49" i="11"/>
  <c r="AN49" i="11"/>
  <c r="AN48" i="11"/>
  <c r="AP48" i="11" s="1"/>
  <c r="AP47" i="11"/>
  <c r="AN47" i="11"/>
  <c r="AN46" i="11"/>
  <c r="AP46" i="11" s="1"/>
  <c r="AP45" i="11"/>
  <c r="AN45" i="11"/>
  <c r="AN44" i="11"/>
  <c r="AP44" i="11" s="1"/>
  <c r="AP43" i="11"/>
  <c r="AN43" i="11"/>
  <c r="AN42" i="11"/>
  <c r="AP42" i="11" s="1"/>
  <c r="AP41" i="11"/>
  <c r="AN41" i="11"/>
  <c r="AN40" i="11"/>
  <c r="AP40" i="11" s="1"/>
  <c r="AP39" i="11"/>
  <c r="AN39" i="11"/>
  <c r="AN38" i="11"/>
  <c r="AP38" i="11" s="1"/>
  <c r="AP37" i="11"/>
  <c r="AN37" i="11"/>
  <c r="AN36" i="11"/>
  <c r="AP36" i="11" s="1"/>
  <c r="AP35" i="11"/>
  <c r="AN35" i="11"/>
  <c r="AN34" i="11"/>
  <c r="AP34" i="11" s="1"/>
  <c r="AP33" i="11"/>
  <c r="AN33" i="11"/>
  <c r="AN32" i="11"/>
  <c r="AP32" i="11" s="1"/>
  <c r="AP31" i="11"/>
  <c r="AN31" i="11"/>
  <c r="AN30" i="11"/>
  <c r="AP30" i="11" s="1"/>
  <c r="AP29" i="11"/>
  <c r="AN29" i="11"/>
  <c r="AN28" i="11"/>
  <c r="AP28" i="11" s="1"/>
  <c r="AP27" i="11"/>
  <c r="AN27" i="11"/>
  <c r="AN26" i="11"/>
  <c r="AP26" i="11" s="1"/>
  <c r="AP25" i="11"/>
  <c r="AN25" i="11"/>
  <c r="AN24" i="11"/>
  <c r="AP24" i="11" s="1"/>
  <c r="AP23" i="11"/>
  <c r="AN23" i="11"/>
  <c r="AN22" i="11"/>
  <c r="AP22" i="11" s="1"/>
  <c r="AP21" i="11"/>
  <c r="AN21" i="11"/>
  <c r="AN20" i="11"/>
  <c r="AP20" i="11" s="1"/>
  <c r="AP19" i="11"/>
  <c r="AN19" i="11"/>
  <c r="AN18" i="11"/>
  <c r="AP18" i="11" s="1"/>
  <c r="AP17" i="11"/>
  <c r="AN17" i="11"/>
  <c r="AN16" i="11"/>
  <c r="AP16" i="11" s="1"/>
  <c r="AP15" i="11"/>
  <c r="AN15" i="11"/>
  <c r="AN14" i="11"/>
  <c r="AP14" i="11" s="1"/>
  <c r="AN13" i="11"/>
  <c r="AP13" i="11" s="1"/>
  <c r="AN12" i="11"/>
  <c r="AP12" i="11" s="1"/>
  <c r="AN11" i="11"/>
  <c r="AP11" i="11" s="1"/>
  <c r="AN10" i="11"/>
  <c r="AP10" i="11" s="1"/>
  <c r="AN9" i="11"/>
  <c r="AP9" i="11" s="1"/>
  <c r="AN8" i="11"/>
  <c r="AP8" i="11" s="1"/>
  <c r="N58" i="12" l="1"/>
  <c r="O9" i="12" s="1"/>
  <c r="O15" i="12"/>
  <c r="AN59" i="11"/>
  <c r="AP59" i="11" s="1"/>
  <c r="O18" i="12"/>
  <c r="O21" i="12"/>
  <c r="O24" i="12"/>
  <c r="O30" i="12"/>
  <c r="O33" i="12"/>
  <c r="O36" i="12"/>
  <c r="O42" i="12"/>
  <c r="O45" i="12"/>
  <c r="O48" i="12"/>
  <c r="O54" i="12"/>
  <c r="O57" i="12"/>
  <c r="O58" i="12"/>
  <c r="O53" i="12"/>
  <c r="O50" i="12"/>
  <c r="O47" i="12"/>
  <c r="O41" i="12"/>
  <c r="O38" i="12"/>
  <c r="O35" i="12"/>
  <c r="O29" i="12"/>
  <c r="O26" i="12"/>
  <c r="O23" i="12"/>
  <c r="O17" i="12"/>
  <c r="O14" i="12"/>
  <c r="O11" i="12"/>
  <c r="O37" i="12"/>
  <c r="O28" i="12"/>
  <c r="O25" i="12"/>
  <c r="O16" i="12"/>
  <c r="O13" i="12"/>
  <c r="O10" i="12"/>
  <c r="O52" i="12"/>
  <c r="O49" i="12"/>
  <c r="O46" i="12"/>
  <c r="O40" i="12"/>
  <c r="O34" i="12"/>
  <c r="O31" i="12"/>
  <c r="O7" i="12"/>
  <c r="AQ59" i="11" l="1"/>
  <c r="AQ23" i="11"/>
  <c r="AQ14" i="11"/>
  <c r="AQ32" i="11"/>
  <c r="AQ41" i="11"/>
  <c r="AQ50" i="11"/>
  <c r="O19" i="12"/>
  <c r="O43" i="12"/>
  <c r="O55" i="12"/>
  <c r="O22" i="12"/>
  <c r="O8" i="12"/>
  <c r="O20" i="12"/>
  <c r="O32" i="12"/>
  <c r="O44" i="12"/>
  <c r="O56" i="12"/>
  <c r="O51" i="12"/>
  <c r="O39" i="12"/>
  <c r="O27" i="12"/>
  <c r="O12" i="12"/>
  <c r="AQ53" i="11"/>
  <c r="AQ44" i="11"/>
  <c r="AQ35" i="11"/>
  <c r="AQ26" i="11"/>
  <c r="AQ17" i="11"/>
  <c r="AQ8" i="11"/>
  <c r="AQ54" i="11"/>
  <c r="AQ45" i="11"/>
  <c r="AQ36" i="11"/>
  <c r="AQ27" i="11"/>
  <c r="AQ18" i="11"/>
  <c r="AQ9" i="11"/>
  <c r="AQ52" i="11"/>
  <c r="AQ43" i="11"/>
  <c r="AQ34" i="11"/>
  <c r="AQ25" i="11"/>
  <c r="AQ16" i="11"/>
  <c r="AQ51" i="11"/>
  <c r="AQ42" i="11"/>
  <c r="AQ33" i="11"/>
  <c r="AQ24" i="11"/>
  <c r="AQ15" i="11"/>
  <c r="AQ58" i="11"/>
  <c r="AQ49" i="11"/>
  <c r="AQ40" i="11"/>
  <c r="AQ31" i="11"/>
  <c r="AQ22" i="11"/>
  <c r="AQ13" i="11"/>
  <c r="AQ56" i="11"/>
  <c r="AQ47" i="11"/>
  <c r="AQ38" i="11"/>
  <c r="AQ29" i="11"/>
  <c r="AQ20" i="11"/>
  <c r="AQ11" i="11"/>
  <c r="AQ57" i="11"/>
  <c r="AQ48" i="11"/>
  <c r="AQ39" i="11"/>
  <c r="AQ30" i="11"/>
  <c r="AQ21" i="11"/>
  <c r="AQ12" i="11"/>
  <c r="AQ55" i="11"/>
  <c r="AQ46" i="11"/>
  <c r="AQ37" i="11"/>
  <c r="AQ28" i="11"/>
  <c r="AQ19" i="11"/>
  <c r="AQ10" i="11"/>
</calcChain>
</file>

<file path=xl/sharedStrings.xml><?xml version="1.0" encoding="utf-8"?>
<sst xmlns="http://schemas.openxmlformats.org/spreadsheetml/2006/main" count="913" uniqueCount="445">
  <si>
    <t xml:space="preserve">Number and Percentage (%) of LSC-Eligible Agricultural Workers in Each State Who Are Crop, Livestock and Forestry Workers </t>
  </si>
  <si>
    <t>State</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</si>
  <si>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</si>
  <si>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</si>
  <si>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</si>
  <si>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</si>
  <si>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</si>
  <si>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</si>
  <si>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</si>
  <si>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</si>
  <si>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</si>
  <si>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</si>
  <si>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</si>
  <si>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</si>
  <si>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</si>
  <si>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</si>
  <si>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</si>
  <si>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</si>
  <si>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</si>
  <si>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</si>
  <si>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</si>
  <si>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</si>
  <si>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</si>
  <si>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</si>
  <si>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</si>
  <si>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</si>
  <si>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</si>
  <si>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</si>
  <si>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</si>
  <si>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</si>
  <si>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</si>
  <si>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</si>
  <si>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</si>
  <si>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</si>
  <si>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</si>
  <si>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</si>
  <si>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</si>
  <si>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</si>
  <si>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</si>
  <si>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</si>
  <si>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</si>
  <si>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</si>
  <si>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</si>
  <si>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</si>
  <si>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</si>
  <si>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</si>
  <si>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</si>
  <si>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</si>
  <si>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</si>
  <si>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</si>
  <si>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</si>
  <si>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</si>
  <si>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</si>
  <si>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 xml:space="preserve">Total U.S. </t>
  </si>
  <si>
    <t>A</t>
  </si>
  <si>
    <t>B</t>
  </si>
  <si>
    <t>D</t>
  </si>
  <si>
    <t>E</t>
  </si>
  <si>
    <t>F</t>
  </si>
  <si>
    <t>G</t>
  </si>
  <si>
    <t>H</t>
  </si>
  <si>
    <t>C</t>
  </si>
  <si>
    <t>CALIFORNIA</t>
  </si>
  <si>
    <t>Notes:</t>
  </si>
  <si>
    <t>Total Number of LSC-Eligible Agricultural Workers (1)</t>
  </si>
  <si>
    <t>Number (3)</t>
  </si>
  <si>
    <t>Number (4)</t>
  </si>
  <si>
    <t>Number (5)</t>
  </si>
  <si>
    <t>(3) Column B * Column C</t>
  </si>
  <si>
    <t>(4) Column B * Column E</t>
  </si>
  <si>
    <t>(5) Column B * Column G</t>
  </si>
  <si>
    <t>Alaska (6)</t>
  </si>
  <si>
    <t>Hawaii (6)</t>
  </si>
  <si>
    <t>Puerto Rico (6)</t>
  </si>
  <si>
    <r>
      <t xml:space="preserve">(2)  Based on restricted data from the Department of Labor, Employment and Training Administration, </t>
    </r>
    <r>
      <rPr>
        <i/>
        <sz val="9"/>
        <color theme="1"/>
        <rFont val="Calibri"/>
        <family val="2"/>
        <scheme val="minor"/>
      </rPr>
      <t xml:space="preserve">2008-2012 National Agricultural Workers Survey </t>
    </r>
    <r>
      <rPr>
        <sz val="9"/>
        <color theme="1"/>
        <rFont val="Calibri"/>
        <family val="2"/>
        <scheme val="minor"/>
      </rPr>
      <t xml:space="preserve">(NAWS), and U.S. Census Bureau. </t>
    </r>
    <r>
      <rPr>
        <i/>
        <sz val="9"/>
        <color theme="1"/>
        <rFont val="Calibri"/>
        <family val="2"/>
        <scheme val="minor"/>
      </rPr>
      <t>2012 Poverty Thresholds by Size of Family and Number of Children</t>
    </r>
    <r>
      <rPr>
        <sz val="9"/>
        <color theme="1"/>
        <rFont val="Calibri"/>
        <family val="2"/>
        <scheme val="minor"/>
      </rPr>
      <t xml:space="preserve">. December 12, 2014.  For explanation of calculations, see LSC Management Report to LSC Board of Directors, </t>
    </r>
    <r>
      <rPr>
        <i/>
        <sz val="9"/>
        <color theme="1"/>
        <rFont val="Calibri"/>
        <family val="2"/>
        <scheme val="minor"/>
      </rPr>
      <t>LSC Agricultural Worker Population Estimate Update</t>
    </r>
    <r>
      <rPr>
        <sz val="9"/>
        <color theme="1"/>
        <rFont val="Calibri"/>
        <family val="2"/>
        <scheme val="minor"/>
      </rPr>
      <t xml:space="preserve"> (January 30, 2015),  Appendix A, memorandum of JBS International to Daniel Carroll (January 21, 2015), Sec. V.B.,pp. 10-13. </t>
    </r>
  </si>
  <si>
    <t xml:space="preserve">(6) Because this state/territory is not included in the six NAWS regions, US factors were used. </t>
  </si>
  <si>
    <t>ALABAMA</t>
  </si>
  <si>
    <t>ALASKA</t>
  </si>
  <si>
    <t>ARIZONA</t>
  </si>
  <si>
    <t>ARKANSAS</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</si>
  <si>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</si>
  <si>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</si>
  <si>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</si>
  <si>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</si>
  <si>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</si>
  <si>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</si>
  <si>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</si>
  <si>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</si>
  <si>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</si>
  <si>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</si>
  <si>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</si>
  <si>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</si>
  <si>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</si>
  <si>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</si>
  <si>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</si>
  <si>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</si>
  <si>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</si>
  <si>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</si>
  <si>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</si>
  <si>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</si>
  <si>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</si>
  <si>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</si>
  <si>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</si>
  <si>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</si>
  <si>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</si>
  <si>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</si>
  <si>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</si>
  <si>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</si>
  <si>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</si>
  <si>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</si>
  <si>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</si>
  <si>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</si>
  <si>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</si>
  <si>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</si>
  <si>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</si>
  <si>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</si>
  <si>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</si>
  <si>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</si>
  <si>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</si>
  <si>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</si>
  <si>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</si>
  <si>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</si>
  <si>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</si>
  <si>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WYOMING</t>
  </si>
  <si>
    <t>US TOTAL</t>
  </si>
  <si>
    <t>DLSE</t>
  </si>
  <si>
    <t>MN3</t>
  </si>
  <si>
    <t>CA</t>
  </si>
  <si>
    <t>MN12</t>
  </si>
  <si>
    <t>NE1</t>
  </si>
  <si>
    <t>NE2</t>
  </si>
  <si>
    <t>FL</t>
  </si>
  <si>
    <t>CBNP</t>
  </si>
  <si>
    <t>AP12</t>
  </si>
  <si>
    <t>LK</t>
  </si>
  <si>
    <t>SP</t>
  </si>
  <si>
    <t>PC</t>
  </si>
  <si>
    <t>NAWS Region</t>
  </si>
  <si>
    <t>Not NAWS Region (U.S. Average)</t>
  </si>
  <si>
    <t>PUERTO RICO</t>
  </si>
  <si>
    <t>U.S. Average</t>
  </si>
  <si>
    <t>(3) The NAWS is the only national source of data available from which U.S. farmworker households’ poverty status can be calculated and which also provides data on farmworkers’ authorization status and their dependents’ places of birth and residence. However, the NAWS only collects data on crop workers. Therefore, the poverty and authorization estimates for livestock and forestry workers and their dependents are based on the NAWS data collected from crop workers.</t>
  </si>
  <si>
    <t>Share of NAWS Crop Workers with Household Income Below Poverty</t>
  </si>
  <si>
    <t>Share of NAWS Crop Workers Who Are Authorized</t>
  </si>
  <si>
    <t>Share of NAWS Crop Workers With Household Income Below Poverty AND Who Are Authorized</t>
  </si>
  <si>
    <t>Not in NAWS Region (U.S. Average)</t>
  </si>
  <si>
    <t>US Total</t>
  </si>
  <si>
    <t xml:space="preserve">(1) The averages are for all dependents in poverty and authorized per farmworker, regardless of the farmworker's authorization status.  </t>
  </si>
  <si>
    <t xml:space="preserve">(4) Estimates for the NE1 and Lake regions, and the states they contain,should be interpreted with caution because they have relative standard errors between 31 and 50 percent. </t>
  </si>
  <si>
    <t>`</t>
  </si>
  <si>
    <t>Average Numbers of Dependents Per Farmworker by National Agricultural Worker Survey (NAWS) Region and State (See table notes below)</t>
  </si>
  <si>
    <t>Average Number of Dependents Who Are Living in the U.S.</t>
  </si>
  <si>
    <t>Average Number of Dependents Who Are Authorized and Living in the U.S.</t>
  </si>
  <si>
    <t>Average Number of LSC-Eligible Dependents</t>
  </si>
  <si>
    <t>Percentages of Agricultural Workers by National Agricultural Worker Survey (NAWS) Region and State that Are Authorized and in Poverty</t>
  </si>
  <si>
    <t>LSC-Eligible Crop Workers in State</t>
  </si>
  <si>
    <t>LSC-Eligible Livestock Workers in State</t>
  </si>
  <si>
    <t>LSC-Eligible Forestry Workers in State</t>
  </si>
  <si>
    <t>% of State's LSC-Eligible Agricultural Workers (2)</t>
  </si>
  <si>
    <r>
      <rPr>
        <b/>
        <i/>
        <sz val="9"/>
        <color theme="1"/>
        <rFont val="Calibri"/>
        <family val="2"/>
        <scheme val="minor"/>
      </rPr>
      <t>Sources / Calculations</t>
    </r>
    <r>
      <rPr>
        <i/>
        <sz val="9"/>
        <color theme="1"/>
        <rFont val="Calibri"/>
        <family val="2"/>
        <scheme val="minor"/>
      </rPr>
      <t>:</t>
    </r>
  </si>
  <si>
    <t>TABLE V</t>
  </si>
  <si>
    <r>
      <rPr>
        <b/>
        <i/>
        <sz val="9"/>
        <color theme="1"/>
        <rFont val="Calibri"/>
        <family val="2"/>
        <scheme val="minor"/>
      </rPr>
      <t>Note</t>
    </r>
    <r>
      <rPr>
        <sz val="9"/>
        <color theme="1"/>
        <rFont val="Calibri"/>
        <family val="2"/>
        <scheme val="minor"/>
      </rPr>
      <t xml:space="preserve">: Calculations based on restricted data from the Department of Labor, Employment and Training Administration, </t>
    </r>
    <r>
      <rPr>
        <i/>
        <sz val="9"/>
        <color theme="1"/>
        <rFont val="Calibri"/>
        <family val="2"/>
        <scheme val="minor"/>
      </rPr>
      <t>2008-2012 National Agricultural Workers Survey (NAWS)</t>
    </r>
    <r>
      <rPr>
        <sz val="9"/>
        <color theme="1"/>
        <rFont val="Calibri"/>
        <family val="2"/>
        <scheme val="minor"/>
      </rPr>
      <t xml:space="preserve">, and U.S. Census Bureau, </t>
    </r>
    <r>
      <rPr>
        <i/>
        <sz val="9"/>
        <color theme="1"/>
        <rFont val="Calibri"/>
        <family val="2"/>
        <scheme val="minor"/>
      </rPr>
      <t>2012 Poverty Thresholds by Size of Family and Number of Children</t>
    </r>
    <r>
      <rPr>
        <sz val="9"/>
        <color theme="1"/>
        <rFont val="Calibri"/>
        <family val="2"/>
        <scheme val="minor"/>
      </rPr>
      <t xml:space="preserve">. December 12, 2014.  For explanation of calculations, see LSC Management Report to LSC Board of Directors, </t>
    </r>
    <r>
      <rPr>
        <i/>
        <sz val="9"/>
        <color theme="1"/>
        <rFont val="Calibri"/>
        <family val="2"/>
        <scheme val="minor"/>
      </rPr>
      <t>LSC Agricultural Worker Population Estimate Update</t>
    </r>
    <r>
      <rPr>
        <sz val="9"/>
        <color theme="1"/>
        <rFont val="Calibri"/>
        <family val="2"/>
        <scheme val="minor"/>
      </rPr>
      <t xml:space="preserve"> (January 30, 2015),  Appendix A, memorandum of JBS International to Daniel Carroll (January 21, 2015),  Sec. V.B.,pp. 10-13.   </t>
    </r>
  </si>
  <si>
    <t>TABLE IV</t>
  </si>
  <si>
    <t>TABLE III</t>
  </si>
  <si>
    <t>TABLE I</t>
  </si>
  <si>
    <r>
      <rPr>
        <b/>
        <sz val="14"/>
        <color theme="1"/>
        <rFont val="Calibri"/>
        <family val="2"/>
        <scheme val="minor"/>
      </rPr>
      <t>UPDATED ESTIMATES OF THE SIZE AND GEOGRAPHIC DISTRIBUTION OF THE LSC-ELIGIBLE AGRICULTURAL WORKER POPULATION AND THE SOURCES AND CALCULATIONS USED TO DEVELOP THOSE ESTIMATES</t>
    </r>
    <r>
      <rPr>
        <sz val="14"/>
        <color theme="1"/>
        <rFont val="Calibri"/>
        <family val="2"/>
        <scheme val="minor"/>
      </rPr>
      <t xml:space="preserve"> </t>
    </r>
  </si>
  <si>
    <t>LSC-ELIGIBLE AGRICULTURAL WORKER POPULATION INCLUDES ACTIVE AGRICULTURAL WORKERS AND THEIR DEPENDENTS, AND RETIRED OR OUT-OF-THE-WORKFORCE AGRICULTURAL WORKERS AND THEIR DEPENDENTS, WHO ARE AUTHORIZED AND HAVE HOUSEHOLD INCOMES BELOW THE POVERTY LEVEL, AND UNAUTHORIZED AGRICULTURAL WORKERS WITH HOUSEHOLD INCOMES BELOW THE POVERTY LEVEL WHO ARE ELIGIBLE BASED ON THE ANTI-ABUSE PORVISIONS OF §1626.4 OF THE LSC REGULATIONS</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</si>
  <si>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</si>
  <si>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</si>
  <si>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</si>
  <si>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</si>
  <si>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</si>
  <si>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</si>
  <si>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</si>
  <si>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</si>
  <si>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</si>
  <si>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</si>
  <si>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</si>
  <si>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</si>
  <si>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</si>
  <si>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</si>
  <si>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</si>
  <si>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</si>
  <si>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</si>
  <si>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</si>
  <si>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</si>
  <si>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</si>
  <si>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</si>
  <si>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</si>
  <si>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</si>
  <si>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</si>
  <si>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</si>
  <si>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</si>
  <si>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</si>
  <si>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</si>
  <si>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</si>
  <si>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</si>
  <si>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 xml:space="preserve">AM </t>
  </si>
  <si>
    <t>AN</t>
  </si>
  <si>
    <t>AO</t>
  </si>
  <si>
    <t>AP</t>
  </si>
  <si>
    <t>AQ</t>
  </si>
  <si>
    <t>NAWS REGION</t>
  </si>
  <si>
    <t xml:space="preserve">STATE </t>
  </si>
  <si>
    <t>DATA SOURCES &amp; CALCULATIONS USED TO ESTIMATE TOTAL NUMBER OF AGRICULTURAL WORKERS IN STATE</t>
  </si>
  <si>
    <t>TOTAL NUMBER OF AGRICULTURAL WORKERS IN STATE</t>
  </si>
  <si>
    <t>NUMBER OF LSC-ELIGIBLE H2 WORKERS</t>
  </si>
  <si>
    <t>LSC-ELIGIBLE AGRICULTURAL WORKERS WHO ARE NOT H-2 WORKERS</t>
  </si>
  <si>
    <t>NUMBER OF ACTIVE LSC-ELIGIBLE AGRICULTURAL WORKERS</t>
  </si>
  <si>
    <t>LSC-ELIGIBLE DEPENDENTS OF ACTIVE AGRICULTURAL WORKERS</t>
  </si>
  <si>
    <t xml:space="preserve">NUMBER OF LSC-ELIGIBLE ACTIVE AGRICULTURAL WORKERS AND DEPENDENTS </t>
  </si>
  <si>
    <t>NUMBER OF UNAUTHORIZED AND BELOW POVERTY §1626.4(3)-ELIGIBLE FARMWORKERS</t>
  </si>
  <si>
    <t xml:space="preserve">TOTAL LSC-ELIGIBLE AGRICULTURAL WORKER POPULATION </t>
  </si>
  <si>
    <t>STATE LSC-ELIGIBLE AGRICULTURAL WORKER POPULATION PERCENTAGE (%) SHARE OF TOTAL LSC-ELIGIBLE AGRICULTURAL WORKER POPULATION</t>
  </si>
  <si>
    <t>111 Hired Dollars</t>
  </si>
  <si>
    <t xml:space="preserve">111 Contract Dollars </t>
  </si>
  <si>
    <t xml:space="preserve">112 Hired Dollars </t>
  </si>
  <si>
    <t xml:space="preserve">112 Contract Dollars  </t>
  </si>
  <si>
    <t>111 Hired and Contract Dollars</t>
  </si>
  <si>
    <t>112 Hired and Contract Dollars</t>
  </si>
  <si>
    <t>113 Total Dollars</t>
  </si>
  <si>
    <t>NAWS Wage</t>
  </si>
  <si>
    <t>Livestock Wage</t>
  </si>
  <si>
    <t>2012 AEWR</t>
  </si>
  <si>
    <t xml:space="preserve">Hours Worked per Week </t>
  </si>
  <si>
    <t>NAWS Number of Weeks Worked per Year</t>
  </si>
  <si>
    <t>111 Total Hours</t>
  </si>
  <si>
    <t>112 Total Hours</t>
  </si>
  <si>
    <t>113 Total Hours</t>
  </si>
  <si>
    <t>111 Total Weeks</t>
  </si>
  <si>
    <t>112 Total Weeks</t>
  </si>
  <si>
    <t>113 Total Weeks</t>
  </si>
  <si>
    <t>111 Number of Workers</t>
  </si>
  <si>
    <t>112 Number of Workers</t>
  </si>
  <si>
    <t>113 Number of Workers</t>
  </si>
  <si>
    <t>Total Number of  NAICS 11 Workers -111, 112 and 113</t>
  </si>
  <si>
    <t xml:space="preserve">H2-A Workers </t>
  </si>
  <si>
    <t xml:space="preserve">H2-A Workers in Crop </t>
  </si>
  <si>
    <t>H2-A Workers in Livestock</t>
  </si>
  <si>
    <t xml:space="preserve">Original H2-B Forestry Estimate </t>
  </si>
  <si>
    <t>H2B Forestry Additions (Tree Planters, Laborer, Tree Tapping)</t>
  </si>
  <si>
    <t>Revised H2B Forestry Estimate</t>
  </si>
  <si>
    <t xml:space="preserve">Total Number of H2A and H2B Forestry Workers </t>
  </si>
  <si>
    <t>Number of Agricultural Workers That Are Not H2 Workers</t>
  </si>
  <si>
    <t xml:space="preserve">Average Number of LSC-Eligible Workers per Active Farmworker </t>
  </si>
  <si>
    <t>Number of LSC-Eligible Agricultural Workers that Are Not H2 Workers</t>
  </si>
  <si>
    <t xml:space="preserve">Average Number of LSC-Eligible Dependents per  Active Farmworker </t>
  </si>
  <si>
    <t>Total Number of LSC-Eligible Dependents (of Non-H2 Active Workers)</t>
  </si>
  <si>
    <r>
      <t xml:space="preserve">Retired / Out-of-Workforce Agricultural Worker Population Factor </t>
    </r>
    <r>
      <rPr>
        <sz val="11"/>
        <rFont val="Calibri"/>
        <family val="2"/>
        <scheme val="minor"/>
      </rPr>
      <t/>
    </r>
  </si>
  <si>
    <t xml:space="preserve">SOURCES / CALCULATION FORMULAS </t>
  </si>
  <si>
    <t xml:space="preserve"> (1)</t>
  </si>
  <si>
    <t>C + D</t>
  </si>
  <si>
    <t>E + F</t>
  </si>
  <si>
    <t>(2)</t>
  </si>
  <si>
    <t>(3)</t>
  </si>
  <si>
    <t>(4)</t>
  </si>
  <si>
    <t>(5)</t>
  </si>
  <si>
    <t>(6)</t>
  </si>
  <si>
    <t>G/J</t>
  </si>
  <si>
    <t>H/K</t>
  </si>
  <si>
    <t>I/L</t>
  </si>
  <si>
    <t>O/M</t>
  </si>
  <si>
    <t>P/M</t>
  </si>
  <si>
    <t>Q/M</t>
  </si>
  <si>
    <t>R/N</t>
  </si>
  <si>
    <t>S/N</t>
  </si>
  <si>
    <t>T/N</t>
  </si>
  <si>
    <t>U+V+W</t>
  </si>
  <si>
    <t>(7)</t>
  </si>
  <si>
    <t>(8)</t>
  </si>
  <si>
    <t>(9)</t>
  </si>
  <si>
    <t>AB + AC</t>
  </si>
  <si>
    <t>Y + AD</t>
  </si>
  <si>
    <t>X - AE</t>
  </si>
  <si>
    <t>(10)</t>
  </si>
  <si>
    <t>AF * AG</t>
  </si>
  <si>
    <t>AE + AH</t>
  </si>
  <si>
    <t>(11)</t>
  </si>
  <si>
    <t>AJ * AF</t>
  </si>
  <si>
    <t>AI + AK</t>
  </si>
  <si>
    <t>(12)</t>
  </si>
  <si>
    <t>AM * AL</t>
  </si>
  <si>
    <t>(13)</t>
  </si>
  <si>
    <t>AL + AN + AO</t>
  </si>
  <si>
    <t xml:space="preserve">AP State / AP Total </t>
  </si>
  <si>
    <r>
      <rPr>
        <b/>
        <i/>
        <sz val="10"/>
        <color theme="1"/>
        <rFont val="Calibri"/>
        <family val="2"/>
        <scheme val="minor"/>
      </rPr>
      <t>Note on estimation methodology</t>
    </r>
    <r>
      <rPr>
        <b/>
        <sz val="10"/>
        <color theme="1"/>
        <rFont val="Calibri"/>
        <family val="2"/>
        <scheme val="minor"/>
      </rPr>
      <t>.</t>
    </r>
    <r>
      <rPr>
        <sz val="10"/>
        <color theme="1"/>
        <rFont val="Calibri"/>
        <family val="2"/>
        <scheme val="minor"/>
      </rPr>
      <t xml:space="preserve">  The methodology used to develop these estimates is explained in </t>
    </r>
    <r>
      <rPr>
        <i/>
        <sz val="10"/>
        <color theme="1"/>
        <rFont val="Calibri"/>
        <family val="2"/>
        <scheme val="minor"/>
      </rPr>
      <t>LSC Agricultural Worker Population Estimate Update</t>
    </r>
    <r>
      <rPr>
        <sz val="10"/>
        <color theme="1"/>
        <rFont val="Calibri"/>
        <family val="2"/>
        <scheme val="minor"/>
      </rPr>
      <t xml:space="preserve">, </t>
    </r>
    <r>
      <rPr>
        <i/>
        <sz val="10"/>
        <color theme="1"/>
        <rFont val="Calibri"/>
        <family val="2"/>
        <scheme val="minor"/>
      </rPr>
      <t>LSC Management Report to LSC Board of Directors</t>
    </r>
    <r>
      <rPr>
        <sz val="10"/>
        <color theme="1"/>
        <rFont val="Calibri"/>
        <family val="2"/>
        <scheme val="minor"/>
      </rPr>
      <t xml:space="preserve"> (January 30, 2015),  Appendix A, memorandum of JBS International to Daniel Carroll (January 21, 2015). </t>
    </r>
  </si>
  <si>
    <t>Sources:</t>
  </si>
  <si>
    <r>
      <t xml:space="preserve">(1) United States Department of Agriculture (USDA), National Agricultural Statistics Service (NASS).  Special Tabulation of </t>
    </r>
    <r>
      <rPr>
        <i/>
        <sz val="10"/>
        <color theme="1"/>
        <rFont val="Calibri"/>
        <family val="2"/>
        <scheme val="minor"/>
      </rPr>
      <t>2012 Census of Agriculture</t>
    </r>
    <r>
      <rPr>
        <sz val="10"/>
        <color theme="1"/>
        <rFont val="Calibri"/>
        <family val="2"/>
        <scheme val="minor"/>
      </rPr>
      <t xml:space="preserve">.  ID 23194.  2012 Farm labor data by NAICS 111 and 112.  Requested by JBS International.  Released on 6/10/2014.  http://www.nass.usda.gov/Data_and_Statistics/Special_Tabulations/Request_a_Tabulation/data-lab-records.html.  Highlighted figures are based on total hired or contract labor expenditures, and ratios, from the 2012 and 2007 Census of Agriculture, </t>
    </r>
    <r>
      <rPr>
        <i/>
        <sz val="10"/>
        <color theme="1"/>
        <rFont val="Calibri"/>
        <family val="2"/>
        <scheme val="minor"/>
      </rPr>
      <t xml:space="preserve">U.S. Summary and State Reports Tables, All States by Table, </t>
    </r>
    <r>
      <rPr>
        <sz val="10"/>
        <color theme="1"/>
        <rFont val="Calibri"/>
        <family val="2"/>
        <scheme val="minor"/>
      </rPr>
      <t>Table 3.  Farm Production Expenses:  2012 and 2007.</t>
    </r>
    <r>
      <rPr>
        <i/>
        <sz val="10"/>
        <color theme="1"/>
        <rFont val="Calibri"/>
        <family val="2"/>
        <scheme val="minor"/>
      </rPr>
      <t xml:space="preserve"> </t>
    </r>
  </si>
  <si>
    <r>
      <t xml:space="preserve">(2) Department of Labor (DOL), Bureau of Labor Statistics (BLS), </t>
    </r>
    <r>
      <rPr>
        <i/>
        <sz val="10"/>
        <color theme="1"/>
        <rFont val="Calibri"/>
        <family val="2"/>
        <scheme val="minor"/>
      </rPr>
      <t>Quarterly Census of Employment and Wages</t>
    </r>
    <r>
      <rPr>
        <sz val="10"/>
        <color theme="1"/>
        <rFont val="Calibri"/>
        <family val="2"/>
        <scheme val="minor"/>
      </rPr>
      <t>. Table built from query November 21, 2014 for NAICS 113 and 1153, accessed at http://www.bls.gov/cew/apps/data_views/data_views.htm.</t>
    </r>
  </si>
  <si>
    <r>
      <t xml:space="preserve">(3) Calculations are based on restricted data from the Department of Labor, Employment and Training Administration, </t>
    </r>
    <r>
      <rPr>
        <i/>
        <sz val="10"/>
        <color theme="1"/>
        <rFont val="Calibri"/>
        <family val="2"/>
        <scheme val="minor"/>
      </rPr>
      <t xml:space="preserve">2008-2012 National Agricultural Workers Survey </t>
    </r>
    <r>
      <rPr>
        <sz val="10"/>
        <color theme="1"/>
        <rFont val="Calibri"/>
        <family val="2"/>
        <scheme val="minor"/>
      </rPr>
      <t xml:space="preserve">(NAWS).  </t>
    </r>
  </si>
  <si>
    <t xml:space="preserve">(4) USDA, NASS.  Farm Labor Survey, November 19, 2012.  Annual Average Wage Rates - Region and United States:  2011 and 2012.  Field workers. NASS does not report a separate annual livestock wage.  Per personal communication from Daniel Carroll (October 31, 2014), the following formula was used to derive the livestock wage. If the combined wage =0.7* crop wage +0.3*livestock wage, then the livestock wage equals the difference between the combined wage and 0.7*crop wage divided by 0.3. See: http://usda.mannlib.cornell.edu/usda/nass/FarmLabo//2010s/2012/FarmLabo-11-19-2012.pdf.
Page 24. </t>
  </si>
  <si>
    <r>
      <t xml:space="preserve">(5) DOL, Office of Foreign Labor Certifications, </t>
    </r>
    <r>
      <rPr>
        <i/>
        <sz val="10"/>
        <color theme="1"/>
        <rFont val="Calibri"/>
        <family val="2"/>
        <scheme val="minor"/>
      </rPr>
      <t>Adverse Effect Wage Rate Chart 2007-2012</t>
    </r>
    <r>
      <rPr>
        <sz val="10"/>
        <color theme="1"/>
        <rFont val="Calibri"/>
        <family val="2"/>
        <scheme val="minor"/>
      </rPr>
      <t>. Accessed at http://www.dol.gov/opa/media/press/eta/ETA20111794fs.pdf.</t>
    </r>
  </si>
  <si>
    <t>(6) USDA, NASS,  Farm Labor Survey, November 19, 2012.  Annual Average Number of Hired Workers and Hours Worked - Region and United States:  2011 and 2012.  Field and livestock workers. http://usda.mannlib.cornell.edu/usda/nass/FarmLabo//2010s/2012/FarmLabo-11-19-2012.pdf.  Page 23.</t>
  </si>
  <si>
    <t>(7) DOL, Office of Foreign Labor Certification. Annual Report October 1, 2011-September 30, 2012. December 8, 2014. Access at http://www.foreignlaborcert.doleta.gov/pdf/OFLC-2012_Annual_Report-11-29-2013-Final%20Clean.pdf.</t>
  </si>
  <si>
    <t xml:space="preserve">(8) Using the list of contracts from the fiscal year 2012 from DOL, OFLC accessed from http://www.foreignlaborcert.doleta.gov/performancedata.cfm, each contract was categorized as either livestock or crop. Then the percent of the number of certified workers on crop and livestock contracts for each state was determined. </t>
  </si>
  <si>
    <r>
      <t>(9) DOL, Office of Foreign Labor Certification.</t>
    </r>
    <r>
      <rPr>
        <i/>
        <sz val="10"/>
        <color theme="1"/>
        <rFont val="Calibri"/>
        <family val="2"/>
        <scheme val="minor"/>
      </rPr>
      <t xml:space="preserve"> H-2B Performance Data FY 2012</t>
    </r>
    <r>
      <rPr>
        <sz val="10"/>
        <color theme="1"/>
        <rFont val="Calibri"/>
        <family val="2"/>
        <scheme val="minor"/>
      </rPr>
      <t xml:space="preserve">. December 7, 2014. Accessed at http://www.foreignlaborcert.doleta.gov/performancedata.cfm.  Based on comments received in response to the February 3, 2015, public notice, H2B Forestry Tree Planters, Laborer, Tree Tapping workers have been added to the universe of LSC-eligible H-2B forestry workers. </t>
    </r>
  </si>
  <si>
    <r>
      <t>(10) Calculations based on restricted data from the Department of Labor, Employment and Training Administration,</t>
    </r>
    <r>
      <rPr>
        <i/>
        <sz val="10"/>
        <color theme="1"/>
        <rFont val="Calibri"/>
        <family val="2"/>
        <scheme val="minor"/>
      </rPr>
      <t xml:space="preserve"> 2008-2012 National Agricultural Workers Survey (NAWS)</t>
    </r>
    <r>
      <rPr>
        <sz val="10"/>
        <color theme="1"/>
        <rFont val="Calibri"/>
        <family val="2"/>
        <scheme val="minor"/>
      </rPr>
      <t>, and U.S. Census Bureau,</t>
    </r>
    <r>
      <rPr>
        <i/>
        <sz val="10"/>
        <color theme="1"/>
        <rFont val="Calibri"/>
        <family val="2"/>
        <scheme val="minor"/>
      </rPr>
      <t xml:space="preserve"> 2012 Poverty Thresholds by Size of Family and Number of Children</t>
    </r>
    <r>
      <rPr>
        <sz val="10"/>
        <color theme="1"/>
        <rFont val="Calibri"/>
        <family val="2"/>
        <scheme val="minor"/>
      </rPr>
      <t xml:space="preserve">. December 12, 2014.  For explanation of calculations, see LSC Agricultural Worker Population Estimate Update, LSC Management Report to LSC Board of Directors (January 30, 2015),  Appendix A, memorandum of JBS International to Daniel Carroll (January 21, 2015),  Sec. V.B.,pp. 10-13.   </t>
    </r>
  </si>
  <si>
    <t>(13) From Column L of TABLE VI, NUMBER OF UNAUTHORIZED AND BELOW POVERTY FARMWORKERS ELIGIBLE FOR LSC-FUNDED SERVICES PURSUANT TO ANTI-ABUSE PROVISIONS OF 45 CFR § 1626.4(3) ("§1626.4(3)-ELIGIBLE")</t>
  </si>
  <si>
    <t>TABLE II</t>
  </si>
  <si>
    <t>NATIONAL AND STATE ESTIMATES OF THE LSC-ELIGIBLE AGRICULTURAL WORKER POPULATION (1)</t>
  </si>
  <si>
    <t xml:space="preserve">Estimate of the Number of Current Agricultural Workers, Dependents of Agricultural Workers and Out-of-the-Workforce and Retired Agricultural Workers (and Their Dependents) in Each State and Nationally  that is Authorized and In Poverty </t>
  </si>
  <si>
    <t>Total Number of Farmworkers in the State</t>
  </si>
  <si>
    <t>Total Number of H2A and H2B Forestry Workers</t>
  </si>
  <si>
    <t>Number of Active Agricultural Workers That Are Not H2 Workers</t>
  </si>
  <si>
    <t>Average Number of LSC-Eligible Workers per Active Farmworker</t>
  </si>
  <si>
    <t>Total Number of LSC-Eligible Active Agricultural Workers</t>
  </si>
  <si>
    <t>Total Number of LSC-Eligible Dependents (of Non-H2 Workers)</t>
  </si>
  <si>
    <t>Total LSC-Eligible Population of Active Farmworkers and Their Dependents</t>
  </si>
  <si>
    <t xml:space="preserve">Retired / Out-of-Workforce Agricultural Worker Population Variable </t>
  </si>
  <si>
    <t xml:space="preserve">LSC-Eligible Retired / Out-of-Workforce Population </t>
  </si>
  <si>
    <t>Number Of Unauthorized And Below Poverty §1626.4(3)-Eligible Farmworkers</t>
  </si>
  <si>
    <t>Total LSC-Eligible Agricultural Worker Population</t>
  </si>
  <si>
    <t>State Percentage (%) Share of the Total LSC-Eligible Population</t>
  </si>
  <si>
    <t>Sources / Calculations (see notes below)</t>
  </si>
  <si>
    <t xml:space="preserve">(3) </t>
  </si>
  <si>
    <t>Column B - Column C</t>
  </si>
  <si>
    <t xml:space="preserve">(4) </t>
  </si>
  <si>
    <t>Column D * Column E</t>
  </si>
  <si>
    <t>Column C + Column F</t>
  </si>
  <si>
    <t>Column D * Column H</t>
  </si>
  <si>
    <t>Column G + Column I</t>
  </si>
  <si>
    <t>Column J * Column K</t>
  </si>
  <si>
    <t>Column J + Column L + Column M</t>
  </si>
  <si>
    <t>State LSC-Eligible Agricultural Worker Population / Total LSC -Eligible Agricultural Worker Population</t>
  </si>
  <si>
    <t>WISCONSIN</t>
  </si>
  <si>
    <t>Notes on Sources / Calculations</t>
  </si>
  <si>
    <r>
      <t xml:space="preserve">(1) The "LSC Eligible Agricultural Worker Population" includes current agricultural workers, the dependents of agricultural workers, agricultural workers who are temporarily out of the agricultural workforce or retired, and the dependents of the retired and out-of-the-workforce agricultural workers, who are authorized and have household incomes below the poverty level.  The data in this TABLE I, UPDATED ESTIMATES OF THE SIZE AND GEOGRAPHIC DISTRIBUTION OF THE LSC-ELIGIBLE AGRICULTURAL WORKER POPULATION AND THE SOURCES AND CALCULATIONS USED TO DEVELOP THOSE ESTIMATES.  Detailed information about the methodology used to develop these estimates is set forth in </t>
    </r>
    <r>
      <rPr>
        <i/>
        <sz val="9"/>
        <color theme="1"/>
        <rFont val="Calibri"/>
        <family val="2"/>
        <scheme val="minor"/>
      </rPr>
      <t>LSC Agricultural Worker Population Estimate Update, LSC Management Report to LSC Board of Directors</t>
    </r>
    <r>
      <rPr>
        <sz val="9"/>
        <color theme="1"/>
        <rFont val="Calibri"/>
        <family val="2"/>
        <scheme val="minor"/>
      </rPr>
      <t xml:space="preserve"> (January 30, 2015),  Appendix A, memorandum of JBS International to Daniel Carroll (January 21, 2015). </t>
    </r>
  </si>
  <si>
    <t xml:space="preserve">(2) Data from Column X in TABLE I, UPDATED ESTIMATES OF THE SIZE AND GEOGRAPHIC DISTRIBUTION OF THE LSC-ELIGIBLE AGRICULTURAL WORKER POPULATION AND THE SOURCES AND CALCULATIONS USED TO DEVELOP THOSE ESTIMATES. </t>
  </si>
  <si>
    <t xml:space="preserve">(3)  Data from Column AE in TABLE I, UPDATED ESTIMATES OF THE SIZE AND GEOGRAPHIC DISTRIBUTION OF THE LSC-ELIGIBLE AGRICULTURAL WORKER POPULATION AND THE SOURCES AND CALCULATIONS USED TO DEVELOP THOSE ESTIMATES.  Based on comments received in response to the February 3, 2015, public notice, H2B Forestry Tree Planters, Laborer, Tree Tapping workers have been added to the universe of LSC-eligible H-2B forestry workers.  </t>
  </si>
  <si>
    <t>(4) Data from Column AG in TABLE I, UPDATED ESTIMATES OF THE SIZE AND GEOGRAPHIC DISTRIBUTION OF THE LSC-ELIGIBLE AGRICULTURAL WORKER POPULATION AND THE SOURCES AND CALCULATIONS USED TO DEVELOP THOSE ESTIMATES.</t>
  </si>
  <si>
    <t>(5) Data from Column AJ in TABLE I, UPDATED ESTIMATES OF THE SIZE AND GEOGRAPHIC DISTRIBUTION OF THE LSC-ELIGIBLE AGRICULTURAL WORKER POPULATION AND THE SOURCES AND CALCULATIONS USED TO DEVELOP THOSE ESTIMATES.</t>
  </si>
  <si>
    <t xml:space="preserve">(6)  Data from Column AM in TABLE I, UPDATED ESTIMATES OF THE SIZE AND GEOGRAPHIC DISTRIBUTION OF THE LSC-ELIGIBLE AGRICULTURAL WORKER POPULATION AND THE SOURCES AND CALCULATIONS USED TO DEVELOP THOSE ESTIMATES.   </t>
  </si>
  <si>
    <t xml:space="preserve">(7)  Data from Column AO in TABLE I, UPDATED ESTIMATES OF THE SIZE AND GEOGRAPHIC DISTRIBUTION OF THE LSC-ELIGIBLE AGRICULTURAL WORKER POPULATION AND THE SOURCES AND CALCULATIONS USED TO DEVELOP THOSE ESTIMATES.   </t>
  </si>
  <si>
    <r>
      <t>(1) Data from Column</t>
    </r>
    <r>
      <rPr>
        <sz val="9"/>
        <rFont val="Calibri"/>
        <family val="2"/>
        <scheme val="minor"/>
      </rPr>
      <t xml:space="preserve"> AF </t>
    </r>
    <r>
      <rPr>
        <sz val="9"/>
        <color theme="1"/>
        <rFont val="Calibri"/>
        <family val="2"/>
        <scheme val="minor"/>
      </rPr>
      <t xml:space="preserve">of TABLE I: UPDATED ESTIMATES OF THE SIZE AND GEOGRAPHIC DISTRIBUTION OF THE LSC-ELIGIBLE AGRICULTURAL WORKER POPULATION AND THE SOURCES AND CALCULATIONS USED TO DEVELOP THOSE ESTIMATES </t>
    </r>
  </si>
  <si>
    <r>
      <t xml:space="preserve">(2) Calculations are based on restricted data from the Department of Labor, Employment and Training Administration, 2008-2012 </t>
    </r>
    <r>
      <rPr>
        <i/>
        <sz val="9"/>
        <color theme="1"/>
        <rFont val="Calibri"/>
        <family val="2"/>
        <scheme val="minor"/>
      </rPr>
      <t>National Agricultural Workers Survey (</t>
    </r>
    <r>
      <rPr>
        <sz val="9"/>
        <color theme="1"/>
        <rFont val="Calibri"/>
        <family val="2"/>
        <scheme val="minor"/>
      </rPr>
      <t xml:space="preserve">NAWS), and U.S. Census Bureau, </t>
    </r>
    <r>
      <rPr>
        <i/>
        <sz val="9"/>
        <color theme="1"/>
        <rFont val="Calibri"/>
        <family val="2"/>
        <scheme val="minor"/>
      </rPr>
      <t>2012 Poverty Thresholds by Size of Family and Number of Children</t>
    </r>
    <r>
      <rPr>
        <sz val="9"/>
        <color theme="1"/>
        <rFont val="Calibri"/>
        <family val="2"/>
        <scheme val="minor"/>
      </rPr>
      <t xml:space="preserve">. December 12, 2014.  For explanation of calculations, see </t>
    </r>
    <r>
      <rPr>
        <i/>
        <sz val="9"/>
        <color theme="1"/>
        <rFont val="Calibri"/>
        <family val="2"/>
        <scheme val="minor"/>
      </rPr>
      <t>LSC Agricultural Worker Population Estimate Update, LSC Management Report to LSC Board of Directors</t>
    </r>
    <r>
      <rPr>
        <sz val="9"/>
        <color theme="1"/>
        <rFont val="Calibri"/>
        <family val="2"/>
        <scheme val="minor"/>
      </rPr>
      <t xml:space="preserve"> (January 30, 2015),  Appendix A, memorandum of JBS International to Daniel Carroll (January 21, 2015), </t>
    </r>
    <r>
      <rPr>
        <sz val="9"/>
        <rFont val="Calibri"/>
        <family val="2"/>
        <scheme val="minor"/>
      </rPr>
      <t xml:space="preserve"> Sec. V.B.,pp. 10-13.  </t>
    </r>
  </si>
  <si>
    <r>
      <t xml:space="preserve">(12) Calculations based on restricted data from the Department of Labor, Employment and Training Administration, 2008-2012 </t>
    </r>
    <r>
      <rPr>
        <i/>
        <sz val="10"/>
        <color theme="1"/>
        <rFont val="Calibri"/>
        <family val="2"/>
        <scheme val="minor"/>
      </rPr>
      <t xml:space="preserve">National Agricultural Workers Survey </t>
    </r>
    <r>
      <rPr>
        <sz val="10"/>
        <color theme="1"/>
        <rFont val="Calibri"/>
        <family val="2"/>
        <scheme val="minor"/>
      </rPr>
      <t xml:space="preserve">(NAWS). For explanation of calculations, see </t>
    </r>
    <r>
      <rPr>
        <i/>
        <sz val="10"/>
        <color theme="1"/>
        <rFont val="Calibri"/>
        <family val="2"/>
        <scheme val="minor"/>
      </rPr>
      <t>LSC Agricultural Worker Population Estimate Update</t>
    </r>
    <r>
      <rPr>
        <sz val="10"/>
        <color theme="1"/>
        <rFont val="Calibri"/>
        <family val="2"/>
        <scheme val="minor"/>
      </rPr>
      <t>, LSC Management Report to LSC Board of Directors (January 30, 2015),  Appendix A, memorandum of JBS International to Daniel Carroll (January 21, 2015),  Sec. VI, pp.13-16.   This variable combines the separate factors used to calculate the national out-of-workforce population (8.43%) and the national retiree population (10.54%). (Based on updated calculations, these factors are revised from the January 2015 estimate, where the out-of-the-workforce factor was 8.4% and the retired factor was 10%.)  The ETA expert panel recommended that the populations of retirees and out-of-the workforce individuals should be calculated at the national level. To do that, the national population of “LSC-Eligible Out-Of-Work And Retired Agricultural Workers And Their Dependents” was derived by multiplying the national population of "LSC-Eligible Active Agricultural Workers and Dependents" by 18.97%.  The estimate of individual states' population of  "LSC-Eligible Out-Of-Work And Retired Agricultural Workers And Their Dependents" was derived by multiplying each state 's population of "LSC-Eligible Active Agricultural Workers and Dependents" by 18.97%, which has the effect of allocating to each state the share of  the national population of "LSC-Eligible Out-Of-Work And Retired Agricultural Workers And Their Dependents" that is proportional to their respective share of the national population of "LSC-Eligible Active Agricultural Workers and Dependents."</t>
    </r>
  </si>
  <si>
    <r>
      <t xml:space="preserve">(11) Calculations based on restricted data from the Department of Labor, Employment and Training Administration, </t>
    </r>
    <r>
      <rPr>
        <i/>
        <sz val="10"/>
        <color theme="1"/>
        <rFont val="Calibri"/>
        <family val="2"/>
        <scheme val="minor"/>
      </rPr>
      <t>2008-2012 National Agricultural Workers Survey (NAWS)</t>
    </r>
    <r>
      <rPr>
        <sz val="10"/>
        <color theme="1"/>
        <rFont val="Calibri"/>
        <family val="2"/>
        <scheme val="minor"/>
      </rPr>
      <t xml:space="preserve">, and U.S. Census Bureau, </t>
    </r>
    <r>
      <rPr>
        <i/>
        <sz val="10"/>
        <color theme="1"/>
        <rFont val="Calibri"/>
        <family val="2"/>
        <scheme val="minor"/>
      </rPr>
      <t>2012 Poverty Thresholds by Size of Family and Number of Children</t>
    </r>
    <r>
      <rPr>
        <sz val="10"/>
        <color theme="1"/>
        <rFont val="Calibri"/>
        <family val="2"/>
        <scheme val="minor"/>
      </rPr>
      <t xml:space="preserve">. December 12, 2014.  For explanation of calculations, see LSC Management Report to LSC Board of Directors (January 30, 2015), </t>
    </r>
    <r>
      <rPr>
        <i/>
        <sz val="10"/>
        <color theme="1"/>
        <rFont val="Calibri"/>
        <family val="2"/>
        <scheme val="minor"/>
      </rPr>
      <t>LSC Agricultural Worker Population Estimate Update</t>
    </r>
    <r>
      <rPr>
        <sz val="10"/>
        <color theme="1"/>
        <rFont val="Calibri"/>
        <family val="2"/>
        <scheme val="minor"/>
      </rPr>
      <t xml:space="preserve">,  Appendix A, memorandum of JBS International to Daniel Carroll (January 21, 2015), Sec. V.B., pp. 10-13.  Note that the estimates for the states in the Lake and NE1 regions should be interpreted with caution because they have relative standard errors between 31 and 50 percent.  The states in the Lake region are Michigan, Minnesota, and Wisconsin. The states in the NE1 region are Connecticut, Maine, Massachusetts, New Hampshire, New York, Rhode Island, and Vermont.  (Based on an updated calculation, the current ETA estimate of the dependent population (763,431) differs from the January 2015 estimate (824,863)).    </t>
    </r>
  </si>
  <si>
    <t>Total Number Retired &amp; Out-of-Ag Workforce Farmworkers &amp; Their Dependents</t>
  </si>
  <si>
    <t>LSC-ELIGIBLE OUT-OF-FARMWORK AND RETIRED AGRICULTURAL WORKERS AND THEIR DEPENDENTS</t>
  </si>
  <si>
    <t>TABLE VI</t>
  </si>
  <si>
    <t>Number of Unauthorized and Below Poverty Farmworkers Eligible for LSC-funded Services Pursuant to Anti-Abuse Provisions of 45 CFR § 1626.4(3) ("§1626.4(3)-Eligible")</t>
  </si>
  <si>
    <t>Region(1)</t>
  </si>
  <si>
    <t>Number of Unauthorized and Below Poverty §1626.4(3)-Eligible Farmworker Women</t>
  </si>
  <si>
    <t>Number of Unauthorized and Below Poverty §1626.4(3)-Eligible Farmworker Men</t>
  </si>
  <si>
    <t>Total Number of Unauthorized and Below Poverty §1626.4(3)-Eligible Farmworkers</t>
  </si>
  <si>
    <t xml:space="preserve">Total Number of NAICS II Workers That Are Not H2 Workers </t>
  </si>
  <si>
    <t xml:space="preserve">Percent of NAWS respondents who are female, unauthorized and below poverty </t>
  </si>
  <si>
    <t xml:space="preserve">Number of female farmworkers who are unauthorized and below poverty </t>
  </si>
  <si>
    <t xml:space="preserve">Percent of unauthorized and below poverty farmworker women who are §1626.4(3)-eligible </t>
  </si>
  <si>
    <t xml:space="preserve">Number of unauthorized and below poverty farmworker women who are §1626.4(3)-eligible </t>
  </si>
  <si>
    <t>Percent of NAWS respondents who are male, unauthorized and below poverty</t>
  </si>
  <si>
    <t xml:space="preserve">Number of male farmworkers who are unauthorized and below poverty </t>
  </si>
  <si>
    <t xml:space="preserve">Percent of unauthorized and below poverty farmworker men who are §1626.4(3)-eligible </t>
  </si>
  <si>
    <t xml:space="preserve">Number of unauthorized and below poverty farmworker men who are §1626.4(3)-eligible </t>
  </si>
  <si>
    <t>Source / Calculation</t>
  </si>
  <si>
    <t>Column C * Column D</t>
  </si>
  <si>
    <t>Column E * Column F</t>
  </si>
  <si>
    <t>Column C * Column H</t>
  </si>
  <si>
    <t>Column H * Column J</t>
  </si>
  <si>
    <t xml:space="preserve">Column G + Column K  </t>
  </si>
  <si>
    <t>Southeast</t>
  </si>
  <si>
    <t>US(6)</t>
  </si>
  <si>
    <t>Southwest</t>
  </si>
  <si>
    <t>Northwest</t>
  </si>
  <si>
    <t>East</t>
  </si>
  <si>
    <t>Midwest</t>
  </si>
  <si>
    <t>US</t>
  </si>
  <si>
    <t>Total(7)</t>
  </si>
  <si>
    <r>
      <rPr>
        <b/>
        <i/>
        <sz val="8"/>
        <color theme="1"/>
        <rFont val="Calibri"/>
        <family val="2"/>
        <scheme val="minor"/>
      </rPr>
      <t>Notes</t>
    </r>
    <r>
      <rPr>
        <sz val="8"/>
        <color theme="1"/>
        <rFont val="Calibri"/>
        <family val="2"/>
        <scheme val="minor"/>
      </rPr>
      <t>:</t>
    </r>
  </si>
  <si>
    <t xml:space="preserve">(1) It was necessary  to group the 12 NAWS Regions into six regions in order to achieve sufficiently robust estimates of Column D (Percent of NAWS respondents who are female, unauthorized and below poverty) and Column XX ().  NAWS sampling regions were grouped as follows:  Appalachia, Northeast I and Northeast II were combined to form the East region, Delta Southeast and Florida were combined to form the Southeast region, Corn Belt, Northern Plain and Lake were combined to form the Midwest region, Mountain III and Southern Plains were combined to form the Southwest region, Mountain I, II and Pacific Northwest were combined to form the Northwest region, and California remained its own region. </t>
  </si>
  <si>
    <r>
      <t xml:space="preserve">(2) Column AF of Table I: LSC 2016 Agricultural Worker Population Update: All Data Sources and Calculations. </t>
    </r>
    <r>
      <rPr>
        <b/>
        <i/>
        <sz val="8"/>
        <rFont val="Calibri"/>
        <family val="2"/>
        <scheme val="minor"/>
      </rPr>
      <t xml:space="preserve"> </t>
    </r>
  </si>
  <si>
    <r>
      <t>(3) Calculations are based on restricted data from the Department of Labor, Employment and Training Administration,</t>
    </r>
    <r>
      <rPr>
        <i/>
        <sz val="8"/>
        <color theme="1"/>
        <rFont val="Calibri"/>
        <family val="2"/>
        <scheme val="minor"/>
      </rPr>
      <t xml:space="preserve"> 2008-2012 National Agricultural Workers Survey (NAWS). </t>
    </r>
    <r>
      <rPr>
        <sz val="8"/>
        <color theme="1"/>
        <rFont val="Calibri"/>
        <family val="2"/>
        <scheme val="minor"/>
      </rPr>
      <t>Estimates for the East region should be interpreted with caution because they have relative standard errors between 31 and 50 percent.</t>
    </r>
  </si>
  <si>
    <t xml:space="preserve">(4)  Based on calculations in January 11, 2016, memorandum entitled "Estimate of the Population of Agricultural Workers Eligible for LSC-Funded Services Pursuant to 45 C.F.R. § 1626.4—Anti-Abuse Laws " from Ron Flagg, Mark Freedman and Bristow Hardin to the LSC Board of Directors Operations and Regulations Committee. </t>
  </si>
  <si>
    <r>
      <t xml:space="preserve">(5) Calculations are based on restricted data from the Department of Labor, Employment and Training Administration, </t>
    </r>
    <r>
      <rPr>
        <i/>
        <sz val="8"/>
        <rFont val="Calibri"/>
        <family val="2"/>
        <scheme val="minor"/>
      </rPr>
      <t>2008-2012 National Agricultural Workers Survey</t>
    </r>
    <r>
      <rPr>
        <sz val="8"/>
        <rFont val="Calibri"/>
        <family val="2"/>
        <scheme val="minor"/>
      </rPr>
      <t xml:space="preserve"> </t>
    </r>
    <r>
      <rPr>
        <i/>
        <sz val="8"/>
        <rFont val="Calibri"/>
        <family val="2"/>
        <scheme val="minor"/>
      </rPr>
      <t>(NAWS)</t>
    </r>
    <r>
      <rPr>
        <sz val="8"/>
        <rFont val="Calibri"/>
        <family val="2"/>
        <scheme val="minor"/>
      </rPr>
      <t>.  Estimates for the Southwest region should be interpreted with caution because they have relative standard errors between 31 and 50 percent.</t>
    </r>
  </si>
  <si>
    <t>(7) US Total is the sum of state totals.</t>
  </si>
  <si>
    <t>TABLE VII</t>
  </si>
  <si>
    <t>LSC‐ELIGIBLE AGRICULTURAL WORKER POPULATION BY STATE: COMPARISON OF CURRENT POPULATION ESTIMATES AND UPDATED JANUARY 2016 DEPARTMENT OF LABOR, EMPLOYMENT AND TRAINING ADMINISTRATION (ETA) ESTIMATES</t>
  </si>
  <si>
    <t>STATE</t>
  </si>
  <si>
    <t>Current Population Estimate</t>
  </si>
  <si>
    <t>Updated ETA Estimate</t>
  </si>
  <si>
    <t xml:space="preserve">Change: Updated ETA Estimate +/- Current Estimate </t>
  </si>
  <si>
    <t>Persons (1)</t>
  </si>
  <si>
    <t xml:space="preserve">Percentage (%) Share of National Total </t>
  </si>
  <si>
    <t>Persons (2)</t>
  </si>
  <si>
    <t>Persons</t>
  </si>
  <si>
    <t>Percent (%) Change</t>
  </si>
  <si>
    <t>NA</t>
  </si>
  <si>
    <t xml:space="preserve">US TOTAL </t>
  </si>
  <si>
    <t xml:space="preserve">Notes: </t>
  </si>
  <si>
    <t xml:space="preserve">(1) Estimate of migrant poverty population used for allocation of Fiscal Year 2016 Migrant Funding. The current population estimate of 1,701,566 (Column B) is 81,584 greater than the “current estimate” of 1,619,982 published in February 2015.  The February 2015 estimate was the basis for the allocation of FY2015 funding.  LSC was required by statute to allocate FY2016 funding based on the most recent poverty estimates provided by the U.S. Census Bureau.  These estimates showed that the total LSC poverty population increased by 5.036%. In the absence of updated migrant population numbers, the FY2016 allocation was based on the assumption that the migrant population nationally and in each state changed at the same rate as the overall LSC poverty population (+5.036). This increased the “current estimate” of the total migrant population from 1,619,982 to 1,701,566, and increased the migrant populations of every state by 5.036%.   </t>
  </si>
  <si>
    <t xml:space="preserve">(2) Data from column AP of TABLE I, UPDATED ESTIMATES OF THE SIZE AND GEOGRAPHIC DISTRIBUTION OF THE LSC-ELIGIBLE AGRICULTURAL WORKER POPULATION AND THE SOURCES AND CALCULATIONS USED TO DEVELOP THOSE ESTIMATES. The updated estimate of 1,581,276 (Column D) is 28,273 higher than the 1,553,003 updated estimate published in February 2015. This variance results from two factors: (a) the addition of the 93,534 “Unauthorized and Below Poverty §1626.4(3)-Eligible Farmworkers,” and (b) the reduction in the dependent population of 61,431 (from 824,863 to 763,432), which resulted from an updated calculation factor used by ETA.   </t>
  </si>
  <si>
    <t xml:space="preserve">(4) Migrant population is listed as "0" because state does not have a migrant service area. </t>
  </si>
  <si>
    <t xml:space="preserve">Alabama (3) </t>
  </si>
  <si>
    <t xml:space="preserve"> Alaska (4) </t>
  </si>
  <si>
    <t xml:space="preserve"> Arizona </t>
  </si>
  <si>
    <t xml:space="preserve"> Arkansas (3) </t>
  </si>
  <si>
    <t xml:space="preserve"> California </t>
  </si>
  <si>
    <t xml:space="preserve"> Colorado </t>
  </si>
  <si>
    <t xml:space="preserve"> Connecticut (5)</t>
  </si>
  <si>
    <t xml:space="preserve"> Delaware</t>
  </si>
  <si>
    <t xml:space="preserve"> Florida</t>
  </si>
  <si>
    <t xml:space="preserve"> Georgia</t>
  </si>
  <si>
    <t xml:space="preserve"> Hawaii  (4)</t>
  </si>
  <si>
    <t xml:space="preserve"> Idaho</t>
  </si>
  <si>
    <t xml:space="preserve"> Illinois</t>
  </si>
  <si>
    <t xml:space="preserve"> Indiana</t>
  </si>
  <si>
    <t xml:space="preserve"> Iowa</t>
  </si>
  <si>
    <t xml:space="preserve"> Kansas (4)</t>
  </si>
  <si>
    <t xml:space="preserve"> Kentucky (3)</t>
  </si>
  <si>
    <t xml:space="preserve"> Louisiana (3)</t>
  </si>
  <si>
    <t xml:space="preserve"> Maine (5)</t>
  </si>
  <si>
    <t xml:space="preserve"> Maryland</t>
  </si>
  <si>
    <t xml:space="preserve"> Massachusetts (5)</t>
  </si>
  <si>
    <t xml:space="preserve"> Michigan</t>
  </si>
  <si>
    <t xml:space="preserve"> Minnesota</t>
  </si>
  <si>
    <t xml:space="preserve"> Mississippi (3)</t>
  </si>
  <si>
    <t xml:space="preserve"> Missouri</t>
  </si>
  <si>
    <t xml:space="preserve"> Montana</t>
  </si>
  <si>
    <t xml:space="preserve"> Nebraska</t>
  </si>
  <si>
    <t xml:space="preserve"> Nevada (4)</t>
  </si>
  <si>
    <t xml:space="preserve"> New Hampshire (5)</t>
  </si>
  <si>
    <t xml:space="preserve"> New Jersey</t>
  </si>
  <si>
    <t xml:space="preserve"> New Mexico</t>
  </si>
  <si>
    <t xml:space="preserve"> New York</t>
  </si>
  <si>
    <t xml:space="preserve"> North Carolina</t>
  </si>
  <si>
    <t xml:space="preserve"> North Dakota</t>
  </si>
  <si>
    <t xml:space="preserve"> Ohio</t>
  </si>
  <si>
    <t xml:space="preserve"> Oklahoma</t>
  </si>
  <si>
    <t xml:space="preserve"> Oregon</t>
  </si>
  <si>
    <t xml:space="preserve"> Pennsylvania</t>
  </si>
  <si>
    <t xml:space="preserve"> Puerto Rico</t>
  </si>
  <si>
    <t xml:space="preserve"> Rhode Island (5)</t>
  </si>
  <si>
    <t xml:space="preserve"> South Carolina</t>
  </si>
  <si>
    <t xml:space="preserve"> South Dakota (4)</t>
  </si>
  <si>
    <t xml:space="preserve"> Tennessee (3)</t>
  </si>
  <si>
    <t xml:space="preserve"> Texas (3)</t>
  </si>
  <si>
    <t xml:space="preserve"> Utah</t>
  </si>
  <si>
    <t xml:space="preserve"> Vermont (5)</t>
  </si>
  <si>
    <t xml:space="preserve"> Virginia</t>
  </si>
  <si>
    <t xml:space="preserve"> Washington</t>
  </si>
  <si>
    <t xml:space="preserve"> West Virginia (4)</t>
  </si>
  <si>
    <t xml:space="preserve"> Wisconsin</t>
  </si>
  <si>
    <t xml:space="preserve"> Wyoming (4)</t>
  </si>
  <si>
    <t>(3) Migrants in the states of Alabama, Arkansas, Kentucky, Louisiana, Mississippi, Tennessee, and Texas are served through the MSTX-2 service area.</t>
  </si>
  <si>
    <t>(5) Migrants in the states of Connecticut, Maine, Massachusetts, New Hampshire, Rhode Island and Vermont are served through the MMX-1 service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</si>
</sst>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0.0%"/>
    <numFmt numFmtId="165" formatCode="0.0000%"/>
    <numFmt numFmtId="166" formatCode="0.000"/>
    <numFmt numFmtId="167" formatCode="0.00000"/>
    <numFmt numFmtId="168" formatCode="_(* #,##0_);_(* \(#,##0\);_(* &quot;-&quot;??_);_(@_)"/>
    <numFmt numFmtId="169" formatCode="0.000%"/>
    <numFmt numFmtId="170" formatCode="0.00000%"/>
    <numFmt numFmtId="171" formatCode="0.0000000"/>
  </numFmts>
  <fonts count="34" x14ac:knownFonts="1">
    <font>
      <sz val="10"/>
      <color theme="1"/>
      <name val="Arial"/>
      <family val="2"/>
    </font>
    <font>
      <b/>
      <sz val="9"/>
      <color theme="1"/>
      <name val="Calibri"/>
      <family val="2"/>
      <scheme val="minor"/>
    </font>
    <font>
      <sz val="10"/>
      <color theme="1"/>
      <name val="Calibri"/>
      <family val="2"/>
      <scheme val="minor"/>
    </font>
    <font>
      <sz val="9"/>
      <color theme="1"/>
      <name val="Calibri"/>
      <family val="2"/>
      <scheme val="minor"/>
    </font>
    <font>
      <b/>
      <i/>
      <sz val="9"/>
      <color theme="1"/>
      <name val="Calibri"/>
      <family val="2"/>
      <scheme val="minor"/>
    </font>
    <font>
      <i/>
      <sz val="9"/>
      <color theme="1"/>
      <name val="Calibri"/>
      <family val="2"/>
      <scheme val="minor"/>
    </font>
    <font>
      <sz val="11"/>
      <color theme="1"/>
      <name val="Calibri"/>
      <family val="2"/>
      <scheme val="minor"/>
    </font>
    <font>
      <b/>
      <sz val="10"/>
      <color theme="1"/>
      <name val="Calibri"/>
      <family val="2"/>
      <scheme val="minor"/>
    </font>
    <font>
      <sz val="9"/>
      <color rgb="FF000000"/>
      <name val="Calibri"/>
      <family val="2"/>
    </font>
    <font>
      <b/>
      <sz val="10"/>
      <color theme="1"/>
      <name val="Arial"/>
      <family val="2"/>
    </font>
    <font>
      <b/>
      <sz val="14"/>
      <color theme="1"/>
      <name val="Calibri"/>
      <family val="2"/>
      <scheme val="minor"/>
    </font>
    <font>
      <sz val="14"/>
      <color theme="1"/>
      <name val="Calibri"/>
      <family val="2"/>
      <scheme val="minor"/>
    </font>
    <font>
      <b/>
      <sz val="10"/>
      <name val="Calibri"/>
      <family val="2"/>
      <scheme val="minor"/>
    </font>
    <font>
      <b/>
      <sz val="11"/>
      <color theme="1"/>
      <name val="Calibri"/>
      <family val="2"/>
      <scheme val="minor"/>
    </font>
    <font>
      <sz val="11"/>
      <color theme="1"/>
      <name val="Arial"/>
      <family val="2"/>
    </font>
    <font>
      <b/>
      <sz val="11"/>
      <name val="Calibri"/>
      <family val="2"/>
      <scheme val="minor"/>
    </font>
    <font>
      <sz val="11"/>
      <name val="Calibri"/>
      <family val="2"/>
      <scheme val="minor"/>
    </font>
    <font>
      <b/>
      <sz val="9"/>
      <name val="Calibri"/>
      <family val="2"/>
      <scheme val="minor"/>
    </font>
    <font>
      <b/>
      <sz val="11"/>
      <color theme="1"/>
      <name val="Arial"/>
      <family val="2"/>
    </font>
    <font>
      <sz val="9"/>
      <name val="Calibri"/>
      <family val="2"/>
    </font>
    <font>
      <sz val="11"/>
      <color rgb="FF1F497D"/>
      <name val="Calibri"/>
      <family val="2"/>
    </font>
    <font>
      <b/>
      <i/>
      <sz val="10"/>
      <color theme="1"/>
      <name val="Calibri"/>
      <family val="2"/>
      <scheme val="minor"/>
    </font>
    <font>
      <i/>
      <sz val="10"/>
      <color theme="1"/>
      <name val="Calibri"/>
      <family val="2"/>
      <scheme val="minor"/>
    </font>
    <font>
      <sz val="9"/>
      <name val="Calibri"/>
      <family val="2"/>
      <scheme val="minor"/>
    </font>
    <font>
      <b/>
      <sz val="9"/>
      <color theme="1"/>
      <name val="Calibri"/>
      <family val="2"/>
    </font>
    <font>
      <b/>
      <sz val="9"/>
      <name val="Calibri"/>
      <family val="2"/>
    </font>
    <font>
      <sz val="8"/>
      <color theme="1"/>
      <name val="Calibri"/>
      <family val="2"/>
      <scheme val="minor"/>
    </font>
    <font>
      <b/>
      <i/>
      <sz val="8"/>
      <color theme="1"/>
      <name val="Calibri"/>
      <family val="2"/>
      <scheme val="minor"/>
    </font>
    <font>
      <sz val="8"/>
      <name val="Calibri"/>
      <family val="2"/>
      <scheme val="minor"/>
    </font>
    <font>
      <b/>
      <i/>
      <sz val="8"/>
      <name val="Calibri"/>
      <family val="2"/>
      <scheme val="minor"/>
    </font>
    <font>
      <i/>
      <sz val="8"/>
      <color theme="1"/>
      <name val="Calibri"/>
      <family val="2"/>
      <scheme val="minor"/>
    </font>
    <font>
      <i/>
      <sz val="8"/>
      <name val="Calibri"/>
      <family val="2"/>
      <scheme val="minor"/>
    </font>
    <font>
      <b/>
      <sz val="8"/>
      <color theme="1"/>
      <name val="Calibri"/>
      <family val="2"/>
      <scheme val="minor"/>
    </font>
    <font>
      <b/>
      <sz val="8"/>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FFFF9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4">
    <xf numFmtId="0" fontId="0" fillId="0" borderId="0"/>
    <xf numFmtId="0" fontId="6" fillId="0" borderId="0"/>
    <xf numFmtId="43" fontId="6" fillId="0" borderId="0" applyFont="0" applyFill="0" applyBorder="0" applyAlignment="0" applyProtection="0"/>
    <xf numFmtId="9" fontId="6" fillId="0" borderId="0" applyFont="0" applyFill="0" applyBorder="0" applyAlignment="0" applyProtection="0"/>
  </cellStyleXfs>
  <cellXfs count="369">
    <xf numFmtId="0" fontId="0" fillId="0" borderId="0" xfId="0"/>
    <xf numFmtId="0" fontId="2" fillId="0" borderId="0" xfId="0" applyFont="1" applyAlignment="1">
      <alignment horizontal="center" vertical="center" wrapText="1"/>
    </xf>
    <xf numFmtId="0" fontId="0" fillId="0" borderId="0" xfId="0" applyAlignment="1">
      <alignment horizontal="center" wrapText="1"/>
    </xf>
    <xf numFmtId="0" fontId="2" fillId="0" borderId="0" xfId="0" applyFont="1" applyAlignment="1">
      <alignment vertical="center"/>
    </xf>
    <xf numFmtId="0" fontId="2" fillId="0" borderId="0" xfId="0" applyFont="1" applyBorder="1" applyAlignment="1">
      <alignment vertical="center"/>
    </xf>
    <xf numFmtId="49" fontId="1" fillId="2" borderId="1" xfId="0" applyNumberFormat="1" applyFont="1" applyFill="1" applyBorder="1" applyAlignment="1">
      <alignment horizontal="center" vertical="center" wrapText="1"/>
    </xf>
    <xf numFmtId="3"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37" fontId="3" fillId="0" borderId="1" xfId="0" applyNumberFormat="1" applyFont="1" applyBorder="1" applyAlignment="1">
      <alignment horizontal="center" vertical="center"/>
    </xf>
    <xf numFmtId="49" fontId="2" fillId="0" borderId="0" xfId="0" applyNumberFormat="1" applyFont="1" applyBorder="1" applyAlignment="1">
      <alignment vertical="center"/>
    </xf>
    <xf numFmtId="49" fontId="2" fillId="0" borderId="0" xfId="0" applyNumberFormat="1" applyFont="1" applyAlignment="1">
      <alignment vertical="center"/>
    </xf>
    <xf numFmtId="49" fontId="0" fillId="0" borderId="0" xfId="0" applyNumberFormat="1"/>
    <xf numFmtId="0" fontId="2" fillId="0" borderId="0" xfId="0" applyFont="1"/>
    <xf numFmtId="49" fontId="2" fillId="0" borderId="0" xfId="0" applyNumberFormat="1"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10" fontId="2" fillId="0" borderId="0" xfId="0" applyNumberFormat="1"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vertical="center" wrapText="1"/>
    </xf>
    <xf numFmtId="165" fontId="2" fillId="0" borderId="0" xfId="0" applyNumberFormat="1" applyFont="1" applyAlignment="1">
      <alignment horizontal="center" vertical="center"/>
    </xf>
    <xf numFmtId="0" fontId="8" fillId="0" borderId="0" xfId="0" applyFont="1" applyFill="1" applyBorder="1" applyAlignment="1">
      <alignment vertical="center"/>
    </xf>
    <xf numFmtId="0" fontId="0" fillId="0" borderId="0" xfId="0" applyAlignment="1">
      <alignment horizontal="center"/>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0" fontId="3" fillId="2" borderId="1" xfId="0" applyNumberFormat="1" applyFont="1" applyFill="1" applyBorder="1" applyAlignment="1">
      <alignment horizontal="center" vertical="center" wrapText="1"/>
    </xf>
    <xf numFmtId="0" fontId="3" fillId="0" borderId="1" xfId="0" applyFont="1" applyBorder="1" applyAlignment="1">
      <alignment vertical="center" wrapText="1"/>
    </xf>
    <xf numFmtId="10" fontId="3" fillId="0" borderId="1" xfId="0" applyNumberFormat="1" applyFont="1" applyBorder="1" applyAlignment="1">
      <alignment horizontal="center" vertical="center" wrapText="1"/>
    </xf>
    <xf numFmtId="0" fontId="3" fillId="0" borderId="1" xfId="0" applyFont="1" applyBorder="1" applyAlignment="1">
      <alignment vertical="center"/>
    </xf>
    <xf numFmtId="166" fontId="3" fillId="0" borderId="1" xfId="0" applyNumberFormat="1" applyFont="1" applyBorder="1" applyAlignment="1">
      <alignment horizontal="center" vertical="center"/>
    </xf>
    <xf numFmtId="165"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 fontId="4" fillId="2" borderId="1" xfId="0" applyNumberFormat="1" applyFont="1" applyFill="1" applyBorder="1" applyAlignment="1">
      <alignment horizontal="center" vertical="center"/>
    </xf>
    <xf numFmtId="164" fontId="4" fillId="2" borderId="1" xfId="0" applyNumberFormat="1" applyFont="1" applyFill="1" applyBorder="1" applyAlignment="1">
      <alignment horizontal="center" vertical="center"/>
    </xf>
    <xf numFmtId="37" fontId="4"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10" fontId="2" fillId="0" borderId="0" xfId="0" applyNumberFormat="1" applyFont="1" applyAlignment="1">
      <alignment vertical="center"/>
    </xf>
    <xf numFmtId="10" fontId="2" fillId="0" borderId="0" xfId="0" applyNumberFormat="1" applyFont="1" applyAlignment="1"/>
    <xf numFmtId="0" fontId="2" fillId="0" borderId="0" xfId="0" applyFont="1" applyAlignment="1"/>
    <xf numFmtId="0" fontId="0" fillId="0" borderId="0" xfId="0" applyAlignment="1"/>
    <xf numFmtId="49" fontId="7" fillId="2" borderId="13" xfId="0" applyNumberFormat="1" applyFont="1" applyFill="1" applyBorder="1" applyAlignment="1">
      <alignment horizontal="center" vertical="center" wrapText="1"/>
    </xf>
    <xf numFmtId="49" fontId="7" fillId="2" borderId="14" xfId="0" applyNumberFormat="1" applyFont="1" applyFill="1" applyBorder="1" applyAlignment="1">
      <alignment horizontal="center" vertical="center" wrapText="1"/>
    </xf>
    <xf numFmtId="49" fontId="12" fillId="2" borderId="14" xfId="0" applyNumberFormat="1" applyFont="1" applyFill="1" applyBorder="1" applyAlignment="1">
      <alignment horizontal="center" vertical="center" wrapText="1"/>
    </xf>
    <xf numFmtId="49" fontId="7" fillId="2" borderId="15" xfId="0" applyNumberFormat="1" applyFont="1" applyFill="1" applyBorder="1" applyAlignment="1">
      <alignment horizontal="center" vertical="center" wrapText="1"/>
    </xf>
    <xf numFmtId="49" fontId="7" fillId="2" borderId="16" xfId="0" applyNumberFormat="1" applyFont="1" applyFill="1" applyBorder="1" applyAlignment="1">
      <alignment horizontal="center" vertical="center" wrapText="1"/>
    </xf>
    <xf numFmtId="10" fontId="6" fillId="0" borderId="0" xfId="0" applyNumberFormat="1" applyFont="1" applyBorder="1" applyAlignment="1">
      <alignment vertical="center"/>
    </xf>
    <xf numFmtId="0" fontId="6" fillId="0" borderId="0" xfId="0" applyFont="1" applyAlignment="1">
      <alignment vertical="center"/>
    </xf>
    <xf numFmtId="0" fontId="14" fillId="0" borderId="0" xfId="0" applyFont="1"/>
    <xf numFmtId="49" fontId="13" fillId="0" borderId="28" xfId="0" applyNumberFormat="1" applyFont="1" applyBorder="1" applyAlignment="1">
      <alignment horizontal="center" vertical="center" wrapText="1"/>
    </xf>
    <xf numFmtId="2" fontId="13" fillId="0" borderId="28" xfId="0" applyNumberFormat="1" applyFont="1" applyBorder="1" applyAlignment="1">
      <alignment horizontal="center" vertical="center" wrapText="1"/>
    </xf>
    <xf numFmtId="4" fontId="13" fillId="0" borderId="28" xfId="0" applyNumberFormat="1" applyFont="1" applyBorder="1" applyAlignment="1">
      <alignment horizontal="center" vertical="center" wrapText="1"/>
    </xf>
    <xf numFmtId="49" fontId="13" fillId="0" borderId="29" xfId="0" applyNumberFormat="1" applyFont="1" applyBorder="1" applyAlignment="1">
      <alignment horizontal="center" vertical="center" wrapText="1"/>
    </xf>
    <xf numFmtId="3" fontId="13" fillId="0" borderId="29" xfId="0" applyNumberFormat="1" applyFont="1" applyBorder="1" applyAlignment="1">
      <alignment horizontal="center" vertical="center" wrapText="1"/>
    </xf>
    <xf numFmtId="167" fontId="13" fillId="0" borderId="29" xfId="0" applyNumberFormat="1" applyFont="1" applyBorder="1" applyAlignment="1">
      <alignment horizontal="center" vertical="center" wrapText="1"/>
    </xf>
    <xf numFmtId="49" fontId="15" fillId="0" borderId="29" xfId="0" applyNumberFormat="1" applyFont="1" applyBorder="1" applyAlignment="1">
      <alignment horizontal="center" vertical="center" wrapText="1"/>
    </xf>
    <xf numFmtId="10" fontId="6" fillId="0" borderId="0" xfId="0" applyNumberFormat="1" applyFont="1" applyBorder="1" applyAlignment="1">
      <alignment horizontal="center" vertical="center" wrapText="1"/>
    </xf>
    <xf numFmtId="0" fontId="6" fillId="0" borderId="0" xfId="0" applyFont="1" applyAlignment="1">
      <alignment horizontal="center" vertical="center" wrapText="1"/>
    </xf>
    <xf numFmtId="0" fontId="14" fillId="0" borderId="0" xfId="0" applyFont="1" applyAlignment="1">
      <alignment horizontal="center" wrapText="1"/>
    </xf>
    <xf numFmtId="49" fontId="13" fillId="0" borderId="33" xfId="0" applyNumberFormat="1" applyFont="1" applyBorder="1" applyAlignment="1">
      <alignment horizontal="center" vertical="center"/>
    </xf>
    <xf numFmtId="168" fontId="15" fillId="0" borderId="32" xfId="0" applyNumberFormat="1" applyFont="1" applyFill="1" applyBorder="1" applyAlignment="1">
      <alignment horizontal="center" vertical="center"/>
    </xf>
    <xf numFmtId="168" fontId="13" fillId="0" borderId="32" xfId="0" applyNumberFormat="1" applyFont="1" applyBorder="1" applyAlignment="1">
      <alignment horizontal="center" vertical="center"/>
    </xf>
    <xf numFmtId="49" fontId="13" fillId="0" borderId="32" xfId="0" applyNumberFormat="1" applyFont="1" applyBorder="1" applyAlignment="1">
      <alignment horizontal="center" vertical="center"/>
    </xf>
    <xf numFmtId="168" fontId="13" fillId="0" borderId="34" xfId="0" applyNumberFormat="1" applyFont="1" applyBorder="1" applyAlignment="1">
      <alignment horizontal="center" vertical="center"/>
    </xf>
    <xf numFmtId="168" fontId="13" fillId="0" borderId="33" xfId="0" applyNumberFormat="1" applyFont="1" applyBorder="1" applyAlignment="1">
      <alignment horizontal="center" vertical="center"/>
    </xf>
    <xf numFmtId="3" fontId="13" fillId="0" borderId="33" xfId="0" applyNumberFormat="1" applyFont="1" applyBorder="1" applyAlignment="1">
      <alignment horizontal="center" vertical="center"/>
    </xf>
    <xf numFmtId="49" fontId="13" fillId="0" borderId="32" xfId="0" applyNumberFormat="1" applyFont="1" applyFill="1" applyBorder="1" applyAlignment="1">
      <alignment horizontal="center" vertical="center"/>
    </xf>
    <xf numFmtId="49" fontId="13" fillId="0" borderId="34" xfId="0" applyNumberFormat="1" applyFont="1" applyBorder="1" applyAlignment="1">
      <alignment horizontal="center" vertical="center"/>
    </xf>
    <xf numFmtId="3" fontId="13" fillId="0" borderId="35" xfId="0" applyNumberFormat="1" applyFont="1" applyBorder="1" applyAlignment="1">
      <alignment horizontal="center" vertical="center"/>
    </xf>
    <xf numFmtId="3" fontId="13" fillId="0" borderId="34" xfId="0" applyNumberFormat="1" applyFont="1" applyBorder="1" applyAlignment="1">
      <alignment horizontal="center" vertical="center"/>
    </xf>
    <xf numFmtId="49" fontId="17" fillId="0" borderId="33" xfId="0" applyNumberFormat="1" applyFont="1" applyFill="1" applyBorder="1" applyAlignment="1">
      <alignment horizontal="center" vertical="center"/>
    </xf>
    <xf numFmtId="49" fontId="13" fillId="0" borderId="36" xfId="0" applyNumberFormat="1" applyFont="1" applyBorder="1" applyAlignment="1">
      <alignment horizontal="center" vertical="center"/>
    </xf>
    <xf numFmtId="10" fontId="13" fillId="0" borderId="0" xfId="0" applyNumberFormat="1" applyFont="1" applyAlignment="1">
      <alignment horizontal="center" vertical="center"/>
    </xf>
    <xf numFmtId="0" fontId="13" fillId="0" borderId="0" xfId="0" applyFont="1" applyAlignment="1">
      <alignment horizontal="center" vertical="center"/>
    </xf>
    <xf numFmtId="3" fontId="13" fillId="0" borderId="0" xfId="0" applyNumberFormat="1" applyFont="1" applyAlignment="1">
      <alignment horizontal="center" vertical="center"/>
    </xf>
    <xf numFmtId="0" fontId="18" fillId="0" borderId="0" xfId="0" applyFont="1" applyAlignment="1">
      <alignment horizontal="center"/>
    </xf>
    <xf numFmtId="168" fontId="3" fillId="0" borderId="37" xfId="0" applyNumberFormat="1" applyFont="1" applyBorder="1" applyAlignment="1">
      <alignment vertical="center"/>
    </xf>
    <xf numFmtId="168" fontId="3" fillId="0" borderId="0" xfId="0" applyNumberFormat="1" applyFont="1" applyBorder="1" applyAlignment="1">
      <alignment vertical="center"/>
    </xf>
    <xf numFmtId="168" fontId="3" fillId="0" borderId="38" xfId="0" applyNumberFormat="1" applyFont="1" applyBorder="1" applyAlignment="1">
      <alignment vertical="center"/>
    </xf>
    <xf numFmtId="2" fontId="3" fillId="0" borderId="0" xfId="0" applyNumberFormat="1" applyFont="1" applyBorder="1" applyAlignment="1">
      <alignment vertical="center"/>
    </xf>
    <xf numFmtId="4" fontId="3" fillId="0" borderId="0" xfId="0" applyNumberFormat="1" applyFont="1" applyBorder="1" applyAlignment="1">
      <alignment vertical="center"/>
    </xf>
    <xf numFmtId="168" fontId="3" fillId="0" borderId="39" xfId="0" applyNumberFormat="1" applyFont="1" applyBorder="1" applyAlignment="1">
      <alignment vertical="center"/>
    </xf>
    <xf numFmtId="37" fontId="3" fillId="0" borderId="38" xfId="0" applyNumberFormat="1" applyFont="1" applyBorder="1" applyAlignment="1">
      <alignment horizontal="center" vertical="center"/>
    </xf>
    <xf numFmtId="37" fontId="3" fillId="0" borderId="0" xfId="0" applyNumberFormat="1" applyFont="1" applyBorder="1" applyAlignment="1">
      <alignment horizontal="center" vertical="center"/>
    </xf>
    <xf numFmtId="37" fontId="3" fillId="0" borderId="39" xfId="0" applyNumberFormat="1" applyFont="1" applyBorder="1" applyAlignment="1">
      <alignment horizontal="center" vertical="center"/>
    </xf>
    <xf numFmtId="3" fontId="3" fillId="0" borderId="38" xfId="0" applyNumberFormat="1" applyFont="1" applyBorder="1" applyAlignment="1">
      <alignment horizontal="center" vertical="center"/>
    </xf>
    <xf numFmtId="167" fontId="3" fillId="0" borderId="0" xfId="0" applyNumberFormat="1" applyFont="1" applyBorder="1" applyAlignment="1">
      <alignment horizontal="center" vertical="center"/>
    </xf>
    <xf numFmtId="3" fontId="3" fillId="0" borderId="39" xfId="0" applyNumberFormat="1" applyFont="1" applyBorder="1" applyAlignment="1">
      <alignment horizontal="center" vertical="center"/>
    </xf>
    <xf numFmtId="3" fontId="3" fillId="0" borderId="40" xfId="0" applyNumberFormat="1" applyFont="1" applyBorder="1" applyAlignment="1">
      <alignment horizontal="center" vertical="center"/>
    </xf>
    <xf numFmtId="167" fontId="3" fillId="0" borderId="38" xfId="0" applyNumberFormat="1" applyFont="1" applyBorder="1" applyAlignment="1">
      <alignment horizontal="center" vertical="center"/>
    </xf>
    <xf numFmtId="10" fontId="19" fillId="0" borderId="0" xfId="0" applyNumberFormat="1" applyFont="1" applyAlignment="1">
      <alignment horizontal="center" vertical="center"/>
    </xf>
    <xf numFmtId="169" fontId="3" fillId="0" borderId="41" xfId="0" applyNumberFormat="1" applyFont="1" applyBorder="1" applyAlignment="1">
      <alignment horizontal="center" vertical="center"/>
    </xf>
    <xf numFmtId="10" fontId="20" fillId="0" borderId="0" xfId="0" applyNumberFormat="1" applyFont="1" applyAlignment="1">
      <alignment horizontal="center" vertical="center"/>
    </xf>
    <xf numFmtId="3" fontId="2" fillId="0" borderId="0" xfId="0" applyNumberFormat="1" applyFont="1" applyAlignment="1">
      <alignment horizontal="center" vertical="center"/>
    </xf>
    <xf numFmtId="169" fontId="13" fillId="0" borderId="0" xfId="0" applyNumberFormat="1" applyFont="1" applyAlignment="1">
      <alignment horizontal="center" vertical="center"/>
    </xf>
    <xf numFmtId="37" fontId="3" fillId="0" borderId="0" xfId="0" applyNumberFormat="1" applyFont="1" applyBorder="1" applyAlignment="1">
      <alignment vertical="center"/>
    </xf>
    <xf numFmtId="37" fontId="3" fillId="0" borderId="39" xfId="0" applyNumberFormat="1" applyFont="1" applyBorder="1" applyAlignment="1">
      <alignment vertical="center"/>
    </xf>
    <xf numFmtId="49" fontId="3" fillId="0" borderId="0" xfId="0" applyNumberFormat="1" applyFont="1" applyBorder="1" applyAlignment="1">
      <alignment horizontal="right" vertical="center"/>
    </xf>
    <xf numFmtId="168" fontId="3" fillId="0" borderId="0" xfId="0" applyNumberFormat="1" applyFont="1" applyBorder="1" applyAlignment="1">
      <alignment horizontal="right" vertical="center"/>
    </xf>
    <xf numFmtId="168" fontId="3" fillId="3" borderId="42" xfId="0" applyNumberFormat="1" applyFont="1" applyFill="1" applyBorder="1" applyAlignment="1">
      <alignment vertical="center"/>
    </xf>
    <xf numFmtId="168" fontId="3" fillId="3" borderId="6" xfId="0" applyNumberFormat="1" applyFont="1" applyFill="1" applyBorder="1" applyAlignment="1">
      <alignment vertical="center"/>
    </xf>
    <xf numFmtId="2" fontId="3" fillId="3" borderId="6" xfId="0" applyNumberFormat="1" applyFont="1" applyFill="1" applyBorder="1" applyAlignment="1">
      <alignment vertical="center"/>
    </xf>
    <xf numFmtId="4" fontId="3" fillId="3" borderId="6" xfId="0" applyNumberFormat="1" applyFont="1" applyFill="1" applyBorder="1" applyAlignment="1">
      <alignment vertical="center"/>
    </xf>
    <xf numFmtId="168" fontId="3" fillId="3" borderId="43" xfId="0" applyNumberFormat="1" applyFont="1" applyFill="1" applyBorder="1" applyAlignment="1">
      <alignment vertical="center"/>
    </xf>
    <xf numFmtId="37" fontId="3" fillId="0" borderId="42" xfId="0" applyNumberFormat="1" applyFont="1" applyFill="1" applyBorder="1" applyAlignment="1">
      <alignment horizontal="center" vertical="center"/>
    </xf>
    <xf numFmtId="37" fontId="3" fillId="0" borderId="6" xfId="0" applyNumberFormat="1" applyFont="1" applyFill="1" applyBorder="1" applyAlignment="1">
      <alignment horizontal="center" vertical="center"/>
    </xf>
    <xf numFmtId="37" fontId="3" fillId="0" borderId="43" xfId="0" applyNumberFormat="1" applyFont="1" applyFill="1" applyBorder="1" applyAlignment="1">
      <alignment horizontal="center" vertical="center"/>
    </xf>
    <xf numFmtId="3" fontId="3" fillId="0" borderId="42" xfId="0" applyNumberFormat="1" applyFont="1" applyFill="1" applyBorder="1" applyAlignment="1">
      <alignment horizontal="center" vertical="center"/>
    </xf>
    <xf numFmtId="167" fontId="3" fillId="3" borderId="6" xfId="0" applyNumberFormat="1" applyFont="1" applyFill="1" applyBorder="1" applyAlignment="1">
      <alignment horizontal="center" vertical="center"/>
    </xf>
    <xf numFmtId="3" fontId="3" fillId="0" borderId="43" xfId="0" applyNumberFormat="1" applyFont="1" applyFill="1" applyBorder="1" applyAlignment="1">
      <alignment horizontal="center" vertical="center"/>
    </xf>
    <xf numFmtId="3" fontId="3" fillId="0" borderId="20" xfId="0" applyNumberFormat="1" applyFont="1" applyFill="1" applyBorder="1" applyAlignment="1">
      <alignment horizontal="center" vertical="center"/>
    </xf>
    <xf numFmtId="167" fontId="3" fillId="0" borderId="42" xfId="0" applyNumberFormat="1" applyFont="1" applyFill="1" applyBorder="1" applyAlignment="1">
      <alignment horizontal="center" vertical="center"/>
    </xf>
    <xf numFmtId="10" fontId="19" fillId="0" borderId="42" xfId="0" applyNumberFormat="1" applyFont="1" applyBorder="1" applyAlignment="1">
      <alignment horizontal="center" vertical="center"/>
    </xf>
    <xf numFmtId="3" fontId="3" fillId="0" borderId="43" xfId="0" applyNumberFormat="1" applyFont="1" applyBorder="1" applyAlignment="1">
      <alignment horizontal="center" vertical="center"/>
    </xf>
    <xf numFmtId="169" fontId="3" fillId="0" borderId="7" xfId="0" applyNumberFormat="1" applyFont="1" applyBorder="1" applyAlignment="1">
      <alignment horizontal="center" vertical="center"/>
    </xf>
    <xf numFmtId="2" fontId="2" fillId="0" borderId="0" xfId="0" applyNumberFormat="1" applyFont="1" applyBorder="1" applyAlignment="1">
      <alignment vertical="center"/>
    </xf>
    <xf numFmtId="4" fontId="2" fillId="0" borderId="0" xfId="0" applyNumberFormat="1" applyFont="1" applyBorder="1" applyAlignment="1">
      <alignment vertical="center"/>
    </xf>
    <xf numFmtId="168" fontId="2" fillId="0" borderId="0" xfId="0" applyNumberFormat="1" applyFont="1" applyBorder="1" applyAlignment="1">
      <alignment vertical="center"/>
    </xf>
    <xf numFmtId="37" fontId="2" fillId="0" borderId="0" xfId="0" applyNumberFormat="1" applyFont="1" applyBorder="1" applyAlignment="1">
      <alignment horizontal="center" vertical="center"/>
    </xf>
    <xf numFmtId="168" fontId="2" fillId="0" borderId="0" xfId="0" applyNumberFormat="1" applyFont="1" applyBorder="1" applyAlignment="1">
      <alignment horizontal="center" vertical="center"/>
    </xf>
    <xf numFmtId="3" fontId="2" fillId="0" borderId="0" xfId="0" applyNumberFormat="1" applyFont="1" applyBorder="1" applyAlignment="1">
      <alignment horizontal="center" vertical="center"/>
    </xf>
    <xf numFmtId="167" fontId="2" fillId="0" borderId="0" xfId="0" applyNumberFormat="1" applyFont="1" applyBorder="1" applyAlignment="1">
      <alignment horizontal="center" vertical="center"/>
    </xf>
    <xf numFmtId="169" fontId="19" fillId="0" borderId="0" xfId="0" applyNumberFormat="1" applyFont="1" applyAlignment="1">
      <alignment horizontal="center" vertical="center"/>
    </xf>
    <xf numFmtId="3" fontId="3" fillId="0" borderId="0" xfId="0" applyNumberFormat="1" applyFont="1" applyBorder="1" applyAlignment="1">
      <alignment horizontal="center" vertical="center"/>
    </xf>
    <xf numFmtId="169" fontId="3" fillId="0" borderId="44" xfId="0" applyNumberFormat="1" applyFont="1" applyBorder="1" applyAlignment="1">
      <alignment horizontal="center" vertical="center"/>
    </xf>
    <xf numFmtId="168" fontId="13" fillId="0" borderId="37" xfId="0" applyNumberFormat="1" applyFont="1" applyBorder="1" applyAlignment="1">
      <alignment vertical="center"/>
    </xf>
    <xf numFmtId="2" fontId="2" fillId="0" borderId="41" xfId="0" applyNumberFormat="1" applyFont="1" applyBorder="1" applyAlignment="1">
      <alignment vertical="center"/>
    </xf>
    <xf numFmtId="169" fontId="3" fillId="0" borderId="0" xfId="0" applyNumberFormat="1" applyFont="1" applyBorder="1" applyAlignment="1">
      <alignment horizontal="center" vertical="center"/>
    </xf>
    <xf numFmtId="49" fontId="2" fillId="0" borderId="0" xfId="0" applyNumberFormat="1" applyFont="1" applyBorder="1" applyAlignment="1">
      <alignment vertical="center" wrapText="1"/>
    </xf>
    <xf numFmtId="168" fontId="23" fillId="0" borderId="0" xfId="0" applyNumberFormat="1" applyFont="1" applyBorder="1" applyAlignment="1">
      <alignment horizontal="center" vertical="center"/>
    </xf>
    <xf numFmtId="0" fontId="2" fillId="0" borderId="0" xfId="0" applyFont="1" applyBorder="1" applyAlignment="1">
      <alignment horizontal="center" vertical="center"/>
    </xf>
    <xf numFmtId="0" fontId="23" fillId="0" borderId="0" xfId="0" applyFont="1" applyBorder="1" applyAlignment="1">
      <alignment horizontal="center" vertical="center"/>
    </xf>
    <xf numFmtId="10" fontId="2" fillId="0" borderId="0" xfId="0" applyNumberFormat="1" applyFont="1" applyBorder="1" applyAlignment="1">
      <alignment vertical="center"/>
    </xf>
    <xf numFmtId="0" fontId="23" fillId="0" borderId="0" xfId="0" applyFont="1" applyAlignment="1">
      <alignment horizontal="center" vertical="center"/>
    </xf>
    <xf numFmtId="49" fontId="2" fillId="0" borderId="0" xfId="0" applyNumberFormat="1" applyFont="1" applyFill="1" applyAlignment="1">
      <alignment vertical="center" wrapText="1"/>
    </xf>
    <xf numFmtId="0" fontId="2" fillId="0" borderId="0" xfId="0" applyFont="1" applyFill="1" applyAlignment="1">
      <alignment horizontal="center" vertical="center"/>
    </xf>
    <xf numFmtId="3" fontId="2" fillId="0" borderId="0" xfId="0" applyNumberFormat="1" applyFont="1" applyFill="1" applyAlignment="1">
      <alignment horizontal="center" vertical="center"/>
    </xf>
    <xf numFmtId="0" fontId="23" fillId="0" borderId="0" xfId="0" applyFont="1" applyFill="1" applyAlignment="1">
      <alignment horizontal="center" vertical="center"/>
    </xf>
    <xf numFmtId="10" fontId="2" fillId="0" borderId="0" xfId="0" applyNumberFormat="1" applyFont="1" applyFill="1" applyAlignment="1">
      <alignment vertical="center"/>
    </xf>
    <xf numFmtId="0" fontId="2" fillId="0" borderId="0" xfId="0" applyFont="1" applyFill="1" applyAlignment="1">
      <alignment vertical="center"/>
    </xf>
    <xf numFmtId="4" fontId="2" fillId="0" borderId="0" xfId="0" applyNumberFormat="1" applyFont="1" applyAlignment="1">
      <alignment vertical="center"/>
    </xf>
    <xf numFmtId="2" fontId="2" fillId="0" borderId="0" xfId="0" applyNumberFormat="1" applyFont="1" applyAlignment="1">
      <alignment vertical="center"/>
    </xf>
    <xf numFmtId="170" fontId="2" fillId="0" borderId="0" xfId="0" applyNumberFormat="1" applyFont="1" applyAlignment="1">
      <alignment vertical="center"/>
    </xf>
    <xf numFmtId="171" fontId="2" fillId="0" borderId="0" xfId="0" applyNumberFormat="1" applyFont="1" applyAlignment="1">
      <alignment vertical="center"/>
    </xf>
    <xf numFmtId="0" fontId="2" fillId="0" borderId="0" xfId="0" applyFont="1" applyAlignment="1">
      <alignment horizontal="center"/>
    </xf>
    <xf numFmtId="0" fontId="0" fillId="0" borderId="0" xfId="0" applyAlignment="1">
      <alignment vertical="center"/>
    </xf>
    <xf numFmtId="0" fontId="1" fillId="4" borderId="48" xfId="0" applyFont="1" applyFill="1" applyBorder="1" applyAlignment="1">
      <alignment horizontal="center" vertical="center"/>
    </xf>
    <xf numFmtId="3" fontId="1" fillId="4" borderId="1" xfId="0" applyNumberFormat="1" applyFont="1" applyFill="1" applyBorder="1" applyAlignment="1">
      <alignment horizontal="center" vertical="center"/>
    </xf>
    <xf numFmtId="0" fontId="1" fillId="4" borderId="1" xfId="0" applyFont="1" applyFill="1" applyBorder="1" applyAlignment="1">
      <alignment horizontal="center" vertical="center"/>
    </xf>
    <xf numFmtId="167" fontId="1" fillId="4" borderId="1" xfId="0" applyNumberFormat="1" applyFont="1" applyFill="1" applyBorder="1" applyAlignment="1">
      <alignment horizontal="center" vertical="center"/>
    </xf>
    <xf numFmtId="0" fontId="1" fillId="4" borderId="49" xfId="0" applyFont="1" applyFill="1" applyBorder="1" applyAlignment="1">
      <alignment horizontal="center" vertical="center"/>
    </xf>
    <xf numFmtId="0" fontId="0" fillId="0" borderId="0" xfId="0" applyAlignment="1">
      <alignment horizontal="center" vertical="center"/>
    </xf>
    <xf numFmtId="0" fontId="1" fillId="4" borderId="48" xfId="0" applyFont="1" applyFill="1" applyBorder="1" applyAlignment="1">
      <alignment horizontal="center" vertical="center" wrapText="1"/>
    </xf>
    <xf numFmtId="3"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167" fontId="1" fillId="4"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0" fontId="24" fillId="4" borderId="0" xfId="0" applyFont="1" applyFill="1" applyBorder="1" applyAlignment="1">
      <alignment horizontal="center" vertical="center" wrapText="1"/>
    </xf>
    <xf numFmtId="49" fontId="1" fillId="4" borderId="49" xfId="0" applyNumberFormat="1"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9" fillId="0" borderId="0" xfId="0" applyFont="1" applyAlignment="1">
      <alignment vertical="center" wrapText="1"/>
    </xf>
    <xf numFmtId="0" fontId="1" fillId="3" borderId="48"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3" borderId="49" xfId="0" applyNumberFormat="1" applyFont="1" applyFill="1" applyBorder="1" applyAlignment="1">
      <alignment horizontal="center" vertical="center" wrapText="1"/>
    </xf>
    <xf numFmtId="0" fontId="7" fillId="0" borderId="0" xfId="0" applyFont="1" applyAlignment="1">
      <alignment horizontal="center" wrapText="1"/>
    </xf>
    <xf numFmtId="0" fontId="7" fillId="0" borderId="0" xfId="0" applyFont="1" applyAlignment="1">
      <alignment wrapText="1"/>
    </xf>
    <xf numFmtId="0" fontId="9" fillId="0" borderId="0" xfId="0" applyFont="1" applyAlignment="1">
      <alignment wrapText="1"/>
    </xf>
    <xf numFmtId="10" fontId="3" fillId="0" borderId="0" xfId="0" applyNumberFormat="1" applyFont="1" applyBorder="1" applyAlignment="1">
      <alignment horizontal="center" vertical="center"/>
    </xf>
    <xf numFmtId="3" fontId="2" fillId="0" borderId="0" xfId="0" applyNumberFormat="1" applyFont="1" applyAlignment="1">
      <alignment horizontal="center"/>
    </xf>
    <xf numFmtId="169" fontId="2" fillId="0" borderId="0" xfId="0" applyNumberFormat="1" applyFont="1" applyAlignment="1">
      <alignment horizontal="center"/>
    </xf>
    <xf numFmtId="168" fontId="1" fillId="4" borderId="48" xfId="0" applyNumberFormat="1" applyFont="1" applyFill="1" applyBorder="1" applyAlignment="1">
      <alignment horizontal="center" vertical="center"/>
    </xf>
    <xf numFmtId="37" fontId="1" fillId="4" borderId="1" xfId="0" applyNumberFormat="1" applyFont="1" applyFill="1" applyBorder="1" applyAlignment="1">
      <alignment horizontal="center" vertical="center"/>
    </xf>
    <xf numFmtId="167" fontId="1" fillId="3" borderId="1" xfId="0" applyNumberFormat="1" applyFont="1" applyFill="1" applyBorder="1" applyAlignment="1">
      <alignment horizontal="center" vertical="center"/>
    </xf>
    <xf numFmtId="10" fontId="1" fillId="3" borderId="1" xfId="0" applyNumberFormat="1" applyFont="1" applyFill="1" applyBorder="1" applyAlignment="1">
      <alignment horizontal="center" vertical="center"/>
    </xf>
    <xf numFmtId="169" fontId="1" fillId="4" borderId="49" xfId="0" applyNumberFormat="1" applyFont="1" applyFill="1" applyBorder="1" applyAlignment="1">
      <alignment horizontal="center" vertical="center"/>
    </xf>
    <xf numFmtId="0" fontId="2" fillId="0" borderId="0" xfId="0" applyFont="1" applyFill="1" applyAlignment="1">
      <alignment horizontal="center"/>
    </xf>
    <xf numFmtId="3" fontId="2" fillId="0" borderId="0" xfId="0" applyNumberFormat="1" applyFont="1" applyFill="1" applyAlignment="1">
      <alignment horizontal="center"/>
    </xf>
    <xf numFmtId="169" fontId="2" fillId="0" borderId="0" xfId="0" applyNumberFormat="1" applyFont="1" applyFill="1" applyAlignment="1">
      <alignment horizontal="center"/>
    </xf>
    <xf numFmtId="0" fontId="2" fillId="0" borderId="0" xfId="0" applyFont="1" applyFill="1"/>
    <xf numFmtId="0" fontId="0" fillId="0" borderId="0" xfId="0" applyFill="1"/>
    <xf numFmtId="43" fontId="2" fillId="0" borderId="0" xfId="0" applyNumberFormat="1" applyFont="1" applyBorder="1" applyAlignment="1">
      <alignment horizontal="center" vertical="center"/>
    </xf>
    <xf numFmtId="168" fontId="2" fillId="0" borderId="0" xfId="0" applyNumberFormat="1" applyFont="1" applyAlignment="1">
      <alignment horizontal="center" vertical="center"/>
    </xf>
    <xf numFmtId="3" fontId="2" fillId="0" borderId="0" xfId="0" applyNumberFormat="1" applyFont="1" applyAlignment="1">
      <alignment vertical="center"/>
    </xf>
    <xf numFmtId="1" fontId="2" fillId="0" borderId="0" xfId="0" applyNumberFormat="1" applyFont="1" applyAlignment="1">
      <alignment vertical="center"/>
    </xf>
    <xf numFmtId="0" fontId="24" fillId="0" borderId="0" xfId="1" applyFont="1" applyBorder="1" applyAlignment="1">
      <alignment horizontal="center" vertical="center" wrapText="1"/>
    </xf>
    <xf numFmtId="0" fontId="2" fillId="0" borderId="0" xfId="1" applyFont="1" applyAlignment="1">
      <alignment vertical="center"/>
    </xf>
    <xf numFmtId="0" fontId="2" fillId="0" borderId="0" xfId="1" applyFont="1"/>
    <xf numFmtId="0" fontId="6" fillId="0" borderId="0" xfId="1"/>
    <xf numFmtId="0" fontId="25" fillId="0" borderId="1" xfId="1" applyFont="1" applyBorder="1" applyAlignment="1">
      <alignment horizontal="center" vertical="center" wrapText="1"/>
    </xf>
    <xf numFmtId="0" fontId="24" fillId="0" borderId="1" xfId="1" applyFont="1" applyBorder="1" applyAlignment="1">
      <alignment horizontal="center" vertical="center" wrapText="1"/>
    </xf>
    <xf numFmtId="0" fontId="3" fillId="0" borderId="1" xfId="1" applyFont="1" applyBorder="1" applyAlignment="1">
      <alignment horizontal="center" vertical="center"/>
    </xf>
    <xf numFmtId="0" fontId="23" fillId="0" borderId="1" xfId="1" applyFont="1" applyFill="1" applyBorder="1" applyAlignment="1">
      <alignment horizontal="center" vertical="center" wrapText="1"/>
    </xf>
    <xf numFmtId="0" fontId="23" fillId="0" borderId="1" xfId="1" applyFont="1" applyBorder="1" applyAlignment="1">
      <alignment horizontal="center" vertical="center" wrapText="1"/>
    </xf>
    <xf numFmtId="0" fontId="3" fillId="0" borderId="1" xfId="1" applyFont="1" applyBorder="1" applyAlignment="1">
      <alignment horizontal="center" vertical="center" wrapText="1"/>
    </xf>
    <xf numFmtId="0" fontId="2" fillId="0" borderId="0" xfId="1" applyFont="1" applyAlignment="1">
      <alignment horizontal="center" vertical="center" wrapText="1"/>
    </xf>
    <xf numFmtId="0" fontId="6" fillId="0" borderId="0" xfId="1" applyAlignment="1">
      <alignment horizontal="center" vertical="center" wrapText="1"/>
    </xf>
    <xf numFmtId="49" fontId="23" fillId="0" borderId="1" xfId="1" applyNumberFormat="1" applyFont="1" applyBorder="1" applyAlignment="1">
      <alignment horizontal="center" vertical="center" wrapText="1"/>
    </xf>
    <xf numFmtId="49" fontId="3" fillId="0" borderId="1" xfId="1" applyNumberFormat="1" applyFont="1" applyBorder="1" applyAlignment="1">
      <alignment horizontal="center" vertical="center" wrapText="1"/>
    </xf>
    <xf numFmtId="49" fontId="2" fillId="0" borderId="0" xfId="1" applyNumberFormat="1" applyFont="1" applyAlignment="1">
      <alignment horizontal="center" vertical="center" wrapText="1"/>
    </xf>
    <xf numFmtId="49" fontId="6" fillId="0" borderId="0" xfId="1" applyNumberFormat="1" applyAlignment="1">
      <alignment horizontal="center" vertical="center" wrapText="1"/>
    </xf>
    <xf numFmtId="0" fontId="23" fillId="0" borderId="1" xfId="1" applyFont="1" applyBorder="1" applyAlignment="1">
      <alignment horizontal="left" vertical="center"/>
    </xf>
    <xf numFmtId="37" fontId="23" fillId="0" borderId="1" xfId="2" applyNumberFormat="1" applyFont="1" applyBorder="1" applyAlignment="1">
      <alignment horizontal="center" vertical="center"/>
    </xf>
    <xf numFmtId="165" fontId="23" fillId="0" borderId="1" xfId="3" applyNumberFormat="1" applyFont="1" applyFill="1" applyBorder="1" applyAlignment="1">
      <alignment horizontal="center" vertical="center"/>
    </xf>
    <xf numFmtId="37" fontId="3" fillId="0" borderId="1" xfId="2" applyNumberFormat="1" applyFont="1" applyBorder="1" applyAlignment="1">
      <alignment horizontal="center" vertical="center"/>
    </xf>
    <xf numFmtId="10" fontId="3" fillId="0" borderId="1" xfId="1" applyNumberFormat="1" applyFont="1" applyBorder="1" applyAlignment="1">
      <alignment horizontal="center" vertical="center"/>
    </xf>
    <xf numFmtId="37" fontId="3" fillId="0" borderId="1" xfId="1" applyNumberFormat="1" applyFont="1" applyBorder="1" applyAlignment="1">
      <alignment horizontal="center" vertical="center"/>
    </xf>
    <xf numFmtId="165" fontId="3" fillId="0" borderId="1" xfId="1" applyNumberFormat="1" applyFont="1" applyBorder="1" applyAlignment="1">
      <alignment horizontal="center" vertical="center"/>
    </xf>
    <xf numFmtId="164" fontId="3" fillId="0" borderId="1" xfId="1" applyNumberFormat="1" applyFont="1" applyBorder="1" applyAlignment="1">
      <alignment horizontal="center" vertical="center"/>
    </xf>
    <xf numFmtId="3" fontId="3" fillId="0" borderId="1" xfId="1" applyNumberFormat="1" applyFont="1" applyBorder="1" applyAlignment="1">
      <alignment horizontal="center" vertical="center"/>
    </xf>
    <xf numFmtId="0" fontId="2" fillId="0" borderId="0" xfId="1" applyFont="1" applyAlignment="1">
      <alignment horizontal="center" vertical="center"/>
    </xf>
    <xf numFmtId="0" fontId="6" fillId="0" borderId="0" xfId="1" applyAlignment="1">
      <alignment horizontal="center" vertical="center"/>
    </xf>
    <xf numFmtId="165" fontId="3" fillId="0" borderId="1" xfId="1" applyNumberFormat="1" applyFont="1" applyFill="1" applyBorder="1" applyAlignment="1">
      <alignment horizontal="center" vertical="center"/>
    </xf>
    <xf numFmtId="0" fontId="3" fillId="0" borderId="1" xfId="1" applyFont="1" applyBorder="1" applyAlignment="1">
      <alignment horizontal="left" vertical="center"/>
    </xf>
    <xf numFmtId="165" fontId="3" fillId="0" borderId="1" xfId="3" applyNumberFormat="1" applyFont="1" applyFill="1" applyBorder="1" applyAlignment="1">
      <alignment horizontal="center" vertical="center"/>
    </xf>
    <xf numFmtId="0" fontId="3" fillId="0" borderId="50" xfId="1" applyFont="1" applyBorder="1" applyAlignment="1">
      <alignment horizontal="left" vertical="center"/>
    </xf>
    <xf numFmtId="0" fontId="23" fillId="0" borderId="50" xfId="1" applyFont="1" applyBorder="1" applyAlignment="1">
      <alignment horizontal="left" vertical="center"/>
    </xf>
    <xf numFmtId="0" fontId="2" fillId="0" borderId="51" xfId="1" applyFont="1" applyBorder="1" applyAlignment="1">
      <alignment horizontal="left" vertical="center"/>
    </xf>
    <xf numFmtId="0" fontId="3" fillId="0" borderId="15" xfId="1" applyFont="1" applyBorder="1" applyAlignment="1">
      <alignment vertical="center"/>
    </xf>
    <xf numFmtId="0" fontId="2" fillId="0" borderId="38" xfId="1" applyFont="1" applyBorder="1" applyAlignment="1">
      <alignment horizontal="left" vertical="center"/>
    </xf>
    <xf numFmtId="0" fontId="26" fillId="0" borderId="39" xfId="1" applyFont="1" applyBorder="1" applyAlignment="1">
      <alignment horizontal="left" vertical="center" wrapText="1"/>
    </xf>
    <xf numFmtId="0" fontId="3" fillId="0" borderId="1" xfId="1" applyFont="1" applyBorder="1" applyAlignment="1">
      <alignment horizontal="left" vertical="center" wrapText="1"/>
    </xf>
    <xf numFmtId="49" fontId="28" fillId="0" borderId="39" xfId="1" applyNumberFormat="1" applyFont="1" applyBorder="1" applyAlignment="1">
      <alignment horizontal="left" vertical="center" wrapText="1"/>
    </xf>
    <xf numFmtId="49" fontId="23" fillId="0" borderId="1" xfId="1" applyNumberFormat="1" applyFont="1" applyBorder="1" applyAlignment="1">
      <alignment horizontal="left" vertical="center" wrapText="1"/>
    </xf>
    <xf numFmtId="49" fontId="26" fillId="0" borderId="39" xfId="1" applyNumberFormat="1" applyFont="1" applyBorder="1" applyAlignment="1">
      <alignment horizontal="left" vertical="center" wrapText="1"/>
    </xf>
    <xf numFmtId="49" fontId="3" fillId="0" borderId="1" xfId="1" applyNumberFormat="1" applyFont="1" applyBorder="1" applyAlignment="1">
      <alignment horizontal="left" vertical="center" wrapText="1"/>
    </xf>
    <xf numFmtId="0" fontId="2" fillId="0" borderId="38" xfId="1" applyFont="1" applyBorder="1"/>
    <xf numFmtId="49" fontId="28" fillId="0" borderId="39" xfId="1" applyNumberFormat="1" applyFont="1" applyBorder="1" applyAlignment="1">
      <alignment horizontal="left" vertical="center"/>
    </xf>
    <xf numFmtId="49" fontId="23" fillId="0" borderId="1" xfId="1" applyNumberFormat="1" applyFont="1" applyBorder="1" applyAlignment="1">
      <alignment horizontal="left" vertical="center"/>
    </xf>
    <xf numFmtId="0" fontId="2" fillId="0" borderId="33" xfId="1" applyFont="1" applyBorder="1"/>
    <xf numFmtId="49" fontId="26" fillId="0" borderId="34" xfId="1" applyNumberFormat="1" applyFont="1" applyBorder="1" applyAlignment="1">
      <alignment horizontal="left" vertical="center"/>
    </xf>
    <xf numFmtId="49" fontId="3" fillId="0" borderId="1" xfId="1" applyNumberFormat="1" applyFont="1" applyBorder="1" applyAlignment="1">
      <alignment horizontal="left" vertical="center"/>
    </xf>
    <xf numFmtId="49" fontId="23" fillId="0" borderId="0" xfId="1" applyNumberFormat="1" applyFont="1" applyAlignment="1">
      <alignment horizontal="left" vertical="center"/>
    </xf>
    <xf numFmtId="0" fontId="3" fillId="0" borderId="0" xfId="1" applyFont="1" applyAlignment="1">
      <alignment vertical="center"/>
    </xf>
    <xf numFmtId="0" fontId="3" fillId="0" borderId="0" xfId="1" applyFont="1" applyAlignment="1">
      <alignment horizontal="center" vertical="center"/>
    </xf>
    <xf numFmtId="49" fontId="3" fillId="0" borderId="0" xfId="1" applyNumberFormat="1" applyFont="1" applyAlignment="1">
      <alignment horizontal="left" vertical="center"/>
    </xf>
    <xf numFmtId="0" fontId="3" fillId="0" borderId="0" xfId="1" applyFont="1" applyAlignment="1">
      <alignment horizontal="left" vertical="center"/>
    </xf>
    <xf numFmtId="0" fontId="2" fillId="0" borderId="0" xfId="1" applyFont="1" applyAlignment="1">
      <alignment horizontal="left" vertical="center"/>
    </xf>
    <xf numFmtId="169" fontId="1" fillId="2"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0" fontId="1" fillId="2" borderId="49" xfId="0" applyFont="1" applyFill="1" applyBorder="1" applyAlignment="1">
      <alignment horizontal="center" vertical="center" wrapText="1"/>
    </xf>
    <xf numFmtId="168" fontId="26" fillId="0" borderId="48" xfId="0" applyNumberFormat="1" applyFont="1" applyBorder="1" applyAlignment="1">
      <alignment vertical="center"/>
    </xf>
    <xf numFmtId="3" fontId="26" fillId="0" borderId="1" xfId="0" applyNumberFormat="1" applyFont="1" applyBorder="1" applyAlignment="1">
      <alignment horizontal="center" vertical="center"/>
    </xf>
    <xf numFmtId="169" fontId="26" fillId="0" borderId="1" xfId="0" applyNumberFormat="1" applyFont="1" applyBorder="1" applyAlignment="1">
      <alignment horizontal="center" vertical="center"/>
    </xf>
    <xf numFmtId="164" fontId="26" fillId="0" borderId="1" xfId="0" applyNumberFormat="1" applyFont="1" applyBorder="1" applyAlignment="1">
      <alignment horizontal="center" vertical="center"/>
    </xf>
    <xf numFmtId="164" fontId="26" fillId="0" borderId="49" xfId="0" applyNumberFormat="1" applyFont="1" applyBorder="1" applyAlignment="1">
      <alignment horizontal="center" vertical="center"/>
    </xf>
    <xf numFmtId="0" fontId="26" fillId="0" borderId="1" xfId="0" applyFont="1" applyBorder="1" applyAlignment="1">
      <alignment horizontal="center" vertical="center"/>
    </xf>
    <xf numFmtId="164" fontId="28" fillId="0" borderId="1" xfId="0" applyNumberFormat="1" applyFont="1" applyBorder="1" applyAlignment="1">
      <alignment horizontal="center" vertical="center"/>
    </xf>
    <xf numFmtId="164" fontId="28" fillId="0" borderId="49" xfId="0" applyNumberFormat="1" applyFont="1" applyBorder="1" applyAlignment="1">
      <alignment horizontal="center" vertical="center"/>
    </xf>
    <xf numFmtId="168" fontId="32" fillId="2" borderId="26" xfId="0" applyNumberFormat="1" applyFont="1" applyFill="1" applyBorder="1" applyAlignment="1">
      <alignment vertical="center"/>
    </xf>
    <xf numFmtId="3" fontId="32" fillId="2" borderId="29" xfId="0" applyNumberFormat="1" applyFont="1" applyFill="1" applyBorder="1" applyAlignment="1">
      <alignment horizontal="center" vertical="center"/>
    </xf>
    <xf numFmtId="169" fontId="32" fillId="2" borderId="29" xfId="0" applyNumberFormat="1" applyFont="1" applyFill="1" applyBorder="1" applyAlignment="1">
      <alignment horizontal="center" vertical="center"/>
    </xf>
    <xf numFmtId="10" fontId="33" fillId="2" borderId="29" xfId="0" applyNumberFormat="1" applyFont="1" applyFill="1" applyBorder="1" applyAlignment="1">
      <alignment horizontal="center" vertical="center"/>
    </xf>
    <xf numFmtId="164" fontId="33" fillId="2" borderId="30" xfId="0" applyNumberFormat="1" applyFont="1" applyFill="1" applyBorder="1" applyAlignment="1">
      <alignment horizontal="center" vertical="center"/>
    </xf>
    <xf numFmtId="0" fontId="13" fillId="2" borderId="23" xfId="0" applyFont="1" applyFill="1" applyBorder="1" applyAlignment="1">
      <alignment horizontal="center" vertical="center" wrapText="1"/>
    </xf>
    <xf numFmtId="0" fontId="13" fillId="2" borderId="29" xfId="0" applyFont="1" applyFill="1" applyBorder="1" applyAlignment="1">
      <alignment horizontal="center" vertical="center" wrapText="1"/>
    </xf>
    <xf numFmtId="49" fontId="13" fillId="2" borderId="25" xfId="0" applyNumberFormat="1" applyFont="1" applyFill="1" applyBorder="1" applyAlignment="1">
      <alignment horizontal="center" vertical="center" wrapText="1"/>
    </xf>
    <xf numFmtId="49" fontId="13" fillId="2" borderId="30" xfId="0" applyNumberFormat="1"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12" xfId="0" applyFont="1" applyFill="1" applyBorder="1" applyAlignment="1">
      <alignment horizontal="center" vertical="center"/>
    </xf>
    <xf numFmtId="49" fontId="13" fillId="2" borderId="17" xfId="0" applyNumberFormat="1" applyFont="1" applyFill="1" applyBorder="1" applyAlignment="1">
      <alignment horizontal="center" vertical="center"/>
    </xf>
    <xf numFmtId="49" fontId="13" fillId="2" borderId="26" xfId="0" applyNumberFormat="1" applyFont="1" applyFill="1" applyBorder="1" applyAlignment="1">
      <alignment horizontal="center" vertical="center"/>
    </xf>
    <xf numFmtId="49" fontId="13" fillId="2" borderId="18" xfId="0" applyNumberFormat="1" applyFont="1" applyFill="1" applyBorder="1" applyAlignment="1">
      <alignment horizontal="center" vertical="center"/>
    </xf>
    <xf numFmtId="49" fontId="13" fillId="2" borderId="27" xfId="0" applyNumberFormat="1" applyFont="1" applyFill="1" applyBorder="1" applyAlignment="1">
      <alignment horizontal="center" vertical="center"/>
    </xf>
    <xf numFmtId="49" fontId="13" fillId="2" borderId="19" xfId="0" applyNumberFormat="1" applyFont="1" applyFill="1" applyBorder="1" applyAlignment="1">
      <alignment horizontal="center" vertical="center"/>
    </xf>
    <xf numFmtId="49" fontId="13" fillId="2" borderId="20" xfId="0" applyNumberFormat="1" applyFont="1" applyFill="1" applyBorder="1" applyAlignment="1">
      <alignment horizontal="center" vertical="center"/>
    </xf>
    <xf numFmtId="49" fontId="13" fillId="2" borderId="21" xfId="0" applyNumberFormat="1" applyFont="1" applyFill="1" applyBorder="1" applyAlignment="1">
      <alignment horizontal="center" vertical="center"/>
    </xf>
    <xf numFmtId="49" fontId="13" fillId="2" borderId="22" xfId="0" applyNumberFormat="1" applyFont="1" applyFill="1" applyBorder="1" applyAlignment="1">
      <alignment horizontal="center" vertical="center"/>
    </xf>
    <xf numFmtId="49" fontId="13" fillId="2" borderId="23" xfId="0" applyNumberFormat="1" applyFont="1" applyFill="1" applyBorder="1" applyAlignment="1">
      <alignment horizontal="center" vertical="center"/>
    </xf>
    <xf numFmtId="3" fontId="13" fillId="2" borderId="23" xfId="0" applyNumberFormat="1" applyFont="1" applyFill="1" applyBorder="1" applyAlignment="1">
      <alignment horizontal="center" vertical="center" wrapText="1"/>
    </xf>
    <xf numFmtId="3" fontId="13" fillId="2" borderId="29" xfId="0" applyNumberFormat="1" applyFont="1" applyFill="1" applyBorder="1" applyAlignment="1">
      <alignment horizontal="center" vertical="center" wrapText="1"/>
    </xf>
    <xf numFmtId="49" fontId="2" fillId="0" borderId="37"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41" xfId="0" applyNumberFormat="1" applyFont="1" applyFill="1" applyBorder="1" applyAlignment="1">
      <alignment vertical="center" wrapText="1"/>
    </xf>
    <xf numFmtId="167" fontId="13" fillId="2" borderId="23" xfId="0" applyNumberFormat="1" applyFont="1" applyFill="1" applyBorder="1" applyAlignment="1">
      <alignment horizontal="center" vertical="center"/>
    </xf>
    <xf numFmtId="167" fontId="13" fillId="2" borderId="23" xfId="0" applyNumberFormat="1" applyFont="1" applyFill="1" applyBorder="1" applyAlignment="1">
      <alignment horizontal="center" vertical="center" wrapText="1"/>
    </xf>
    <xf numFmtId="167" fontId="13" fillId="2" borderId="24" xfId="0" applyNumberFormat="1" applyFont="1" applyFill="1" applyBorder="1" applyAlignment="1">
      <alignment horizontal="center" vertical="center" wrapText="1"/>
    </xf>
    <xf numFmtId="167" fontId="13" fillId="2" borderId="28" xfId="0" applyNumberFormat="1" applyFont="1" applyFill="1" applyBorder="1" applyAlignment="1">
      <alignment horizontal="center" vertical="center" wrapText="1"/>
    </xf>
    <xf numFmtId="0" fontId="13" fillId="0" borderId="31" xfId="0" applyFont="1" applyBorder="1" applyAlignment="1">
      <alignment horizontal="center" vertical="center"/>
    </xf>
    <xf numFmtId="0" fontId="13" fillId="0" borderId="32" xfId="0" applyFont="1" applyBorder="1" applyAlignment="1">
      <alignment horizontal="center" vertical="center"/>
    </xf>
    <xf numFmtId="168" fontId="13" fillId="2" borderId="5" xfId="0" applyNumberFormat="1" applyFont="1" applyFill="1" applyBorder="1" applyAlignment="1">
      <alignment horizontal="center" vertical="center"/>
    </xf>
    <xf numFmtId="168" fontId="13" fillId="2" borderId="6" xfId="0" applyNumberFormat="1" applyFont="1" applyFill="1" applyBorder="1" applyAlignment="1">
      <alignment horizontal="center" vertical="center"/>
    </xf>
    <xf numFmtId="49" fontId="7" fillId="0" borderId="37" xfId="0" applyNumberFormat="1" applyFont="1" applyBorder="1" applyAlignment="1">
      <alignment vertical="center"/>
    </xf>
    <xf numFmtId="49" fontId="7" fillId="0" borderId="0" xfId="0" applyNumberFormat="1" applyFont="1" applyBorder="1" applyAlignment="1">
      <alignment vertical="center"/>
    </xf>
    <xf numFmtId="49" fontId="7" fillId="0" borderId="41" xfId="0" applyNumberFormat="1" applyFont="1" applyBorder="1" applyAlignment="1">
      <alignment vertical="center"/>
    </xf>
    <xf numFmtId="49" fontId="2" fillId="0" borderId="37" xfId="0" applyNumberFormat="1" applyFont="1" applyBorder="1" applyAlignment="1">
      <alignment vertical="center" wrapText="1"/>
    </xf>
    <xf numFmtId="49" fontId="2" fillId="0" borderId="0" xfId="0" applyNumberFormat="1" applyFont="1" applyBorder="1" applyAlignment="1">
      <alignment vertical="center" wrapText="1"/>
    </xf>
    <xf numFmtId="49" fontId="2" fillId="0" borderId="41" xfId="0" applyNumberFormat="1" applyFont="1" applyBorder="1" applyAlignment="1">
      <alignment vertical="center" wrapText="1"/>
    </xf>
    <xf numFmtId="49" fontId="2" fillId="0" borderId="45" xfId="0" applyNumberFormat="1" applyFont="1" applyBorder="1" applyAlignment="1">
      <alignment vertical="center" wrapText="1"/>
    </xf>
    <xf numFmtId="49" fontId="2" fillId="0" borderId="46" xfId="0" applyNumberFormat="1" applyFont="1" applyBorder="1" applyAlignment="1">
      <alignment vertical="center" wrapText="1"/>
    </xf>
    <xf numFmtId="49" fontId="2" fillId="0" borderId="47" xfId="0" applyNumberFormat="1" applyFont="1" applyBorder="1" applyAlignment="1">
      <alignment vertical="center" wrapText="1"/>
    </xf>
    <xf numFmtId="49" fontId="3" fillId="0" borderId="37"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41" xfId="0" applyNumberFormat="1" applyFont="1" applyBorder="1" applyAlignment="1">
      <alignment horizontal="left" vertical="center"/>
    </xf>
    <xf numFmtId="0" fontId="13" fillId="4" borderId="17"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25" xfId="0" applyFont="1" applyFill="1" applyBorder="1" applyAlignment="1">
      <alignment horizontal="center" vertical="center"/>
    </xf>
    <xf numFmtId="0" fontId="1" fillId="4" borderId="48"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49" xfId="0" applyFont="1" applyFill="1" applyBorder="1" applyAlignment="1">
      <alignment horizontal="center" vertical="center"/>
    </xf>
    <xf numFmtId="0" fontId="1" fillId="0" borderId="37" xfId="0" applyFont="1" applyFill="1" applyBorder="1" applyAlignment="1">
      <alignment horizontal="left" vertical="center"/>
    </xf>
    <xf numFmtId="0" fontId="1" fillId="0" borderId="0" xfId="0" applyFont="1" applyFill="1" applyBorder="1" applyAlignment="1">
      <alignment horizontal="left" vertical="center"/>
    </xf>
    <xf numFmtId="0" fontId="1" fillId="0" borderId="41" xfId="0" applyFont="1" applyFill="1" applyBorder="1" applyAlignment="1">
      <alignment horizontal="left" vertical="center"/>
    </xf>
    <xf numFmtId="49" fontId="3" fillId="0" borderId="37"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41" xfId="0" applyNumberFormat="1" applyFont="1" applyBorder="1" applyAlignment="1">
      <alignment horizontal="left" vertical="center" wrapText="1"/>
    </xf>
    <xf numFmtId="49" fontId="2" fillId="0" borderId="45" xfId="0" applyNumberFormat="1" applyFont="1" applyBorder="1" applyAlignment="1">
      <alignment vertical="center"/>
    </xf>
    <xf numFmtId="49" fontId="2" fillId="0" borderId="46" xfId="0" applyNumberFormat="1" applyFont="1" applyBorder="1" applyAlignment="1">
      <alignment vertical="center"/>
    </xf>
    <xf numFmtId="49" fontId="2" fillId="0" borderId="47" xfId="0" applyNumberFormat="1" applyFont="1" applyBorder="1" applyAlignment="1">
      <alignment vertical="center"/>
    </xf>
    <xf numFmtId="0" fontId="2" fillId="2" borderId="1" xfId="0" applyFont="1" applyFill="1" applyBorder="1" applyAlignment="1">
      <alignment horizontal="center" vertical="center" wrapText="1"/>
    </xf>
    <xf numFmtId="49" fontId="3" fillId="0" borderId="1" xfId="0" applyNumberFormat="1" applyFont="1" applyBorder="1" applyAlignment="1">
      <alignmen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2" fillId="0" borderId="0" xfId="0" applyFont="1" applyAlignment="1">
      <alignment horizontal="left" vertical="center" wrapText="1"/>
    </xf>
    <xf numFmtId="49" fontId="8" fillId="0" borderId="1" xfId="0" applyNumberFormat="1" applyFont="1" applyFill="1" applyBorder="1" applyAlignment="1">
      <alignment horizontal="left" vertical="center" wrapText="1"/>
    </xf>
    <xf numFmtId="0" fontId="4" fillId="0" borderId="2"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vertical="center"/>
    </xf>
    <xf numFmtId="49" fontId="2" fillId="0" borderId="1" xfId="0" applyNumberFormat="1" applyFont="1" applyBorder="1" applyAlignment="1">
      <alignment vertical="center"/>
    </xf>
    <xf numFmtId="49" fontId="3" fillId="0" borderId="1" xfId="0" applyNumberFormat="1" applyFont="1" applyBorder="1" applyAlignment="1">
      <alignment horizontal="left" vertical="center" wrapText="1"/>
    </xf>
    <xf numFmtId="0" fontId="1"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5" fillId="0" borderId="1" xfId="0" applyFont="1" applyBorder="1" applyAlignment="1">
      <alignment vertical="center"/>
    </xf>
    <xf numFmtId="0" fontId="24" fillId="0" borderId="1" xfId="1" applyFont="1" applyBorder="1" applyAlignment="1">
      <alignment horizontal="center" vertical="center" wrapText="1"/>
    </xf>
    <xf numFmtId="0" fontId="23" fillId="0" borderId="1" xfId="1" applyFont="1" applyBorder="1" applyAlignment="1">
      <alignment horizontal="center" vertical="center" wrapText="1"/>
    </xf>
    <xf numFmtId="0" fontId="23" fillId="0" borderId="1" xfId="1" applyFont="1" applyFill="1" applyBorder="1" applyAlignment="1">
      <alignment horizontal="center" vertical="center" wrapText="1"/>
    </xf>
    <xf numFmtId="0" fontId="1" fillId="0" borderId="1" xfId="1" applyFont="1" applyBorder="1" applyAlignment="1">
      <alignment horizontal="center" vertical="center" wrapText="1"/>
    </xf>
    <xf numFmtId="49" fontId="28" fillId="0" borderId="2" xfId="1" applyNumberFormat="1" applyFont="1" applyBorder="1" applyAlignment="1">
      <alignment horizontal="left" vertical="center" wrapText="1"/>
    </xf>
    <xf numFmtId="49" fontId="28" fillId="0" borderId="4" xfId="1" applyNumberFormat="1" applyFont="1" applyBorder="1" applyAlignment="1">
      <alignment horizontal="left" vertical="center" wrapText="1"/>
    </xf>
    <xf numFmtId="49" fontId="28" fillId="0" borderId="3" xfId="1" applyNumberFormat="1" applyFont="1" applyBorder="1" applyAlignment="1">
      <alignment horizontal="left" vertical="center" wrapText="1"/>
    </xf>
    <xf numFmtId="49" fontId="26" fillId="0" borderId="2" xfId="1" applyNumberFormat="1" applyFont="1" applyBorder="1" applyAlignment="1">
      <alignment horizontal="left" vertical="center"/>
    </xf>
    <xf numFmtId="49" fontId="26" fillId="0" borderId="4" xfId="1" applyNumberFormat="1" applyFont="1" applyBorder="1" applyAlignment="1">
      <alignment horizontal="left" vertical="center"/>
    </xf>
    <xf numFmtId="49" fontId="26" fillId="0" borderId="3" xfId="1" applyNumberFormat="1" applyFont="1" applyBorder="1" applyAlignment="1">
      <alignment horizontal="left" vertical="center"/>
    </xf>
    <xf numFmtId="0" fontId="26" fillId="0" borderId="2" xfId="1" applyFont="1" applyBorder="1" applyAlignment="1">
      <alignment horizontal="left" vertical="center"/>
    </xf>
    <xf numFmtId="0" fontId="26" fillId="0" borderId="4" xfId="1" applyFont="1" applyBorder="1" applyAlignment="1">
      <alignment horizontal="left" vertical="center"/>
    </xf>
    <xf numFmtId="0" fontId="26" fillId="0" borderId="3" xfId="1" applyFont="1" applyBorder="1" applyAlignment="1">
      <alignment horizontal="left" vertical="center"/>
    </xf>
    <xf numFmtId="0" fontId="26" fillId="0" borderId="2" xfId="1" applyFont="1" applyBorder="1" applyAlignment="1">
      <alignment horizontal="left" vertical="center" wrapText="1"/>
    </xf>
    <xf numFmtId="0" fontId="26" fillId="0" borderId="4" xfId="1" applyFont="1" applyBorder="1" applyAlignment="1">
      <alignment horizontal="left" vertical="center" wrapText="1"/>
    </xf>
    <xf numFmtId="0" fontId="26" fillId="0" borderId="3" xfId="1" applyFont="1" applyBorder="1" applyAlignment="1">
      <alignment horizontal="left" vertical="center" wrapText="1"/>
    </xf>
    <xf numFmtId="49" fontId="26" fillId="0" borderId="2" xfId="1" applyNumberFormat="1" applyFont="1" applyBorder="1" applyAlignment="1">
      <alignment horizontal="left" vertical="center" wrapText="1"/>
    </xf>
    <xf numFmtId="49" fontId="26" fillId="0" borderId="4" xfId="1" applyNumberFormat="1" applyFont="1" applyBorder="1" applyAlignment="1">
      <alignment horizontal="left" vertical="center" wrapText="1"/>
    </xf>
    <xf numFmtId="49" fontId="26" fillId="0" borderId="3" xfId="1" applyNumberFormat="1" applyFont="1" applyBorder="1" applyAlignment="1">
      <alignment horizontal="left" vertical="center" wrapText="1"/>
    </xf>
    <xf numFmtId="49" fontId="26" fillId="0" borderId="37" xfId="0" applyNumberFormat="1" applyFont="1" applyBorder="1" applyAlignment="1">
      <alignment horizontal="left" vertical="center" wrapText="1"/>
    </xf>
    <xf numFmtId="49" fontId="26" fillId="0" borderId="0" xfId="0" applyNumberFormat="1" applyFont="1" applyBorder="1" applyAlignment="1">
      <alignment horizontal="left" vertical="center" wrapText="1"/>
    </xf>
    <xf numFmtId="49" fontId="26" fillId="0" borderId="41" xfId="0" applyNumberFormat="1" applyFont="1" applyBorder="1" applyAlignment="1">
      <alignment horizontal="left" vertical="center" wrapText="1"/>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1" fillId="2" borderId="1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48"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27" fillId="0" borderId="52" xfId="0" applyFont="1" applyBorder="1" applyAlignment="1">
      <alignment horizontal="left" vertical="center"/>
    </xf>
    <xf numFmtId="0" fontId="27" fillId="0" borderId="44" xfId="0" applyFont="1" applyBorder="1" applyAlignment="1">
      <alignment horizontal="left" vertical="center"/>
    </xf>
    <xf numFmtId="0" fontId="27" fillId="0" borderId="53" xfId="0" applyFont="1" applyBorder="1" applyAlignment="1">
      <alignment horizontal="left" vertical="center"/>
    </xf>
    <xf numFmtId="49" fontId="26" fillId="0" borderId="37" xfId="0" applyNumberFormat="1" applyFont="1" applyBorder="1" applyAlignment="1">
      <alignment horizontal="left" vertical="center"/>
    </xf>
    <xf numFmtId="49" fontId="26" fillId="0" borderId="0" xfId="0" applyNumberFormat="1" applyFont="1" applyBorder="1" applyAlignment="1">
      <alignment horizontal="left" vertical="center"/>
    </xf>
    <xf numFmtId="49" fontId="26" fillId="0" borderId="41" xfId="0" applyNumberFormat="1" applyFont="1" applyBorder="1" applyAlignment="1">
      <alignment horizontal="left" vertical="center"/>
    </xf>
    <xf numFmtId="49" fontId="26" fillId="0" borderId="45" xfId="0" applyNumberFormat="1" applyFont="1" applyBorder="1" applyAlignment="1">
      <alignment horizontal="left" vertical="center" wrapText="1"/>
    </xf>
    <xf numFmtId="49" fontId="26" fillId="0" borderId="46" xfId="0" applyNumberFormat="1" applyFont="1" applyBorder="1" applyAlignment="1">
      <alignment horizontal="left" vertical="center" wrapText="1"/>
    </xf>
    <xf numFmtId="49" fontId="26" fillId="0" borderId="47" xfId="0" applyNumberFormat="1" applyFont="1" applyBorder="1" applyAlignment="1">
      <alignment horizontal="left" vertical="center" wrapText="1"/>
    </xf>
  </cellXfs>
  <cellStyles count="4">
    <cellStyle name="Comma 2" xfId="2"/>
    <cellStyle name="Normal" xfId="0" builtinId="0"/>
    <cellStyle name="Normal 2" xfId="1"/>
    <cellStyle name="Percent 2" xfId="3"/>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765"/>
  <sheetViews>
    <sheetView tabSelected="1" topLeftCell="A4" zoomScaleNormal="100" workbookViewId="0">
      <selection activeCell="AR1" sqref="AR1:AR1048576"/>
    </sheetView>
  </sheetViews>
  <sheetFormatPr defaultRowHeight="13.8" x14ac:dyDescent="0.25"/>
  <cols>
    <col min="1" max="1" width="18.33203125" style="3" customWidth="1"/>
    <col min="2" max="12" width="21.6640625" style="3" customWidth="1"/>
    <col min="13" max="13" width="18.6640625" style="3" customWidth="1"/>
    <col min="14" max="20" width="21.6640625" style="3" customWidth="1"/>
    <col min="21" max="31" width="21.6640625" style="14" customWidth="1"/>
    <col min="32" max="32" width="25.109375" style="14" customWidth="1"/>
    <col min="33" max="33" width="21.6640625" style="14" customWidth="1"/>
    <col min="34" max="34" width="24.44140625" style="14" customWidth="1"/>
    <col min="35" max="35" width="27.6640625" style="14" customWidth="1"/>
    <col min="36" max="36" width="27" style="14" customWidth="1"/>
    <col min="37" max="37" width="31.109375" style="14" customWidth="1"/>
    <col min="38" max="38" width="28.88671875" style="14" customWidth="1"/>
    <col min="39" max="39" width="31" style="131" customWidth="1"/>
    <col min="40" max="40" width="24" style="14" customWidth="1"/>
    <col min="41" max="41" width="30" style="14" customWidth="1"/>
    <col min="42" max="42" width="24" style="14" customWidth="1"/>
    <col min="43" max="43" width="35.88671875" style="14" customWidth="1"/>
    <col min="44" max="44" width="21.6640625" style="35" customWidth="1"/>
    <col min="45" max="60" width="21.6640625" style="3" customWidth="1"/>
    <col min="61" max="70" width="9.109375" style="3"/>
  </cols>
  <sheetData>
    <row r="1" spans="1:70" ht="47.25" customHeight="1" thickBot="1" x14ac:dyDescent="0.3">
      <c r="A1" s="257" t="s">
        <v>164</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9"/>
    </row>
    <row r="2" spans="1:70" ht="56.25" customHeight="1" x14ac:dyDescent="0.25">
      <c r="A2" s="260" t="s">
        <v>165</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2"/>
    </row>
    <row r="3" spans="1:70" s="38" customFormat="1" ht="43.5" customHeight="1" x14ac:dyDescent="0.3">
      <c r="A3" s="263" t="s">
        <v>166</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5"/>
      <c r="AR3" s="36"/>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row>
    <row r="4" spans="1:70" s="38" customFormat="1" ht="43.5" customHeight="1" thickBot="1" x14ac:dyDescent="0.35">
      <c r="A4" s="39" t="s">
        <v>54</v>
      </c>
      <c r="B4" s="40" t="s">
        <v>55</v>
      </c>
      <c r="C4" s="40" t="s">
        <v>61</v>
      </c>
      <c r="D4" s="40" t="s">
        <v>56</v>
      </c>
      <c r="E4" s="40" t="s">
        <v>57</v>
      </c>
      <c r="F4" s="40" t="s">
        <v>58</v>
      </c>
      <c r="G4" s="40" t="s">
        <v>59</v>
      </c>
      <c r="H4" s="40" t="s">
        <v>60</v>
      </c>
      <c r="I4" s="40" t="s">
        <v>167</v>
      </c>
      <c r="J4" s="40" t="s">
        <v>168</v>
      </c>
      <c r="K4" s="40" t="s">
        <v>169</v>
      </c>
      <c r="L4" s="40" t="s">
        <v>170</v>
      </c>
      <c r="M4" s="40" t="s">
        <v>171</v>
      </c>
      <c r="N4" s="40" t="s">
        <v>172</v>
      </c>
      <c r="O4" s="40" t="s">
        <v>173</v>
      </c>
      <c r="P4" s="40" t="s">
        <v>174</v>
      </c>
      <c r="Q4" s="40" t="s">
        <v>175</v>
      </c>
      <c r="R4" s="40" t="s">
        <v>176</v>
      </c>
      <c r="S4" s="40" t="s">
        <v>177</v>
      </c>
      <c r="T4" s="40" t="s">
        <v>178</v>
      </c>
      <c r="U4" s="40" t="s">
        <v>179</v>
      </c>
      <c r="V4" s="40" t="s">
        <v>180</v>
      </c>
      <c r="W4" s="40" t="s">
        <v>181</v>
      </c>
      <c r="X4" s="40" t="s">
        <v>182</v>
      </c>
      <c r="Y4" s="40" t="s">
        <v>183</v>
      </c>
      <c r="Z4" s="40" t="s">
        <v>184</v>
      </c>
      <c r="AA4" s="40" t="s">
        <v>185</v>
      </c>
      <c r="AB4" s="40" t="s">
        <v>186</v>
      </c>
      <c r="AC4" s="40" t="s">
        <v>187</v>
      </c>
      <c r="AD4" s="40" t="s">
        <v>188</v>
      </c>
      <c r="AE4" s="40" t="s">
        <v>189</v>
      </c>
      <c r="AF4" s="40" t="s">
        <v>190</v>
      </c>
      <c r="AG4" s="40" t="s">
        <v>191</v>
      </c>
      <c r="AH4" s="40" t="s">
        <v>192</v>
      </c>
      <c r="AI4" s="40" t="s">
        <v>193</v>
      </c>
      <c r="AJ4" s="40" t="s">
        <v>194</v>
      </c>
      <c r="AK4" s="40" t="s">
        <v>195</v>
      </c>
      <c r="AL4" s="40" t="s">
        <v>196</v>
      </c>
      <c r="AM4" s="41" t="s">
        <v>197</v>
      </c>
      <c r="AN4" s="42" t="s">
        <v>198</v>
      </c>
      <c r="AO4" s="42" t="s">
        <v>199</v>
      </c>
      <c r="AP4" s="42" t="s">
        <v>200</v>
      </c>
      <c r="AQ4" s="43" t="s">
        <v>201</v>
      </c>
      <c r="AR4" s="36"/>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row>
    <row r="5" spans="1:70" s="46" customFormat="1" ht="39.75" customHeight="1" thickBot="1" x14ac:dyDescent="0.3">
      <c r="A5" s="266" t="s">
        <v>202</v>
      </c>
      <c r="B5" s="268" t="s">
        <v>203</v>
      </c>
      <c r="C5" s="270" t="s">
        <v>204</v>
      </c>
      <c r="D5" s="271"/>
      <c r="E5" s="271"/>
      <c r="F5" s="271"/>
      <c r="G5" s="271"/>
      <c r="H5" s="271"/>
      <c r="I5" s="271"/>
      <c r="J5" s="271"/>
      <c r="K5" s="271"/>
      <c r="L5" s="271"/>
      <c r="M5" s="271"/>
      <c r="N5" s="271"/>
      <c r="O5" s="271"/>
      <c r="P5" s="271"/>
      <c r="Q5" s="271"/>
      <c r="R5" s="271"/>
      <c r="S5" s="271"/>
      <c r="T5" s="272"/>
      <c r="U5" s="273" t="s">
        <v>205</v>
      </c>
      <c r="V5" s="274"/>
      <c r="W5" s="274"/>
      <c r="X5" s="274"/>
      <c r="Y5" s="274" t="s">
        <v>206</v>
      </c>
      <c r="Z5" s="274"/>
      <c r="AA5" s="274"/>
      <c r="AB5" s="274"/>
      <c r="AC5" s="274"/>
      <c r="AD5" s="274"/>
      <c r="AE5" s="274"/>
      <c r="AF5" s="274" t="s">
        <v>207</v>
      </c>
      <c r="AG5" s="274"/>
      <c r="AH5" s="274"/>
      <c r="AI5" s="275" t="s">
        <v>208</v>
      </c>
      <c r="AJ5" s="280" t="s">
        <v>209</v>
      </c>
      <c r="AK5" s="280"/>
      <c r="AL5" s="275" t="s">
        <v>210</v>
      </c>
      <c r="AM5" s="281" t="s">
        <v>338</v>
      </c>
      <c r="AN5" s="281"/>
      <c r="AO5" s="282" t="s">
        <v>211</v>
      </c>
      <c r="AP5" s="253" t="s">
        <v>212</v>
      </c>
      <c r="AQ5" s="255" t="s">
        <v>213</v>
      </c>
      <c r="AR5" s="44"/>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row>
    <row r="6" spans="1:70" s="56" customFormat="1" ht="60.75" customHeight="1" thickBot="1" x14ac:dyDescent="0.3">
      <c r="A6" s="267"/>
      <c r="B6" s="269"/>
      <c r="C6" s="47" t="s">
        <v>214</v>
      </c>
      <c r="D6" s="47" t="s">
        <v>215</v>
      </c>
      <c r="E6" s="47" t="s">
        <v>216</v>
      </c>
      <c r="F6" s="47" t="s">
        <v>217</v>
      </c>
      <c r="G6" s="47" t="s">
        <v>218</v>
      </c>
      <c r="H6" s="47" t="s">
        <v>219</v>
      </c>
      <c r="I6" s="47" t="s">
        <v>220</v>
      </c>
      <c r="J6" s="48" t="s">
        <v>221</v>
      </c>
      <c r="K6" s="48" t="s">
        <v>222</v>
      </c>
      <c r="L6" s="48" t="s">
        <v>223</v>
      </c>
      <c r="M6" s="48" t="s">
        <v>224</v>
      </c>
      <c r="N6" s="49" t="s">
        <v>225</v>
      </c>
      <c r="O6" s="47" t="s">
        <v>226</v>
      </c>
      <c r="P6" s="47" t="s">
        <v>227</v>
      </c>
      <c r="Q6" s="47" t="s">
        <v>228</v>
      </c>
      <c r="R6" s="47" t="s">
        <v>229</v>
      </c>
      <c r="S6" s="47" t="s">
        <v>230</v>
      </c>
      <c r="T6" s="47" t="s">
        <v>231</v>
      </c>
      <c r="U6" s="50" t="s">
        <v>232</v>
      </c>
      <c r="V6" s="50" t="s">
        <v>233</v>
      </c>
      <c r="W6" s="50" t="s">
        <v>234</v>
      </c>
      <c r="X6" s="50" t="s">
        <v>235</v>
      </c>
      <c r="Y6" s="50" t="s">
        <v>236</v>
      </c>
      <c r="Z6" s="50" t="s">
        <v>237</v>
      </c>
      <c r="AA6" s="50" t="s">
        <v>238</v>
      </c>
      <c r="AB6" s="50" t="s">
        <v>239</v>
      </c>
      <c r="AC6" s="50" t="s">
        <v>240</v>
      </c>
      <c r="AD6" s="50" t="s">
        <v>241</v>
      </c>
      <c r="AE6" s="50" t="s">
        <v>242</v>
      </c>
      <c r="AF6" s="51" t="s">
        <v>243</v>
      </c>
      <c r="AG6" s="52" t="s">
        <v>244</v>
      </c>
      <c r="AH6" s="52" t="s">
        <v>245</v>
      </c>
      <c r="AI6" s="276"/>
      <c r="AJ6" s="52" t="s">
        <v>246</v>
      </c>
      <c r="AK6" s="51" t="s">
        <v>247</v>
      </c>
      <c r="AL6" s="276"/>
      <c r="AM6" s="53" t="s">
        <v>248</v>
      </c>
      <c r="AN6" s="50" t="s">
        <v>337</v>
      </c>
      <c r="AO6" s="283"/>
      <c r="AP6" s="254"/>
      <c r="AQ6" s="256"/>
      <c r="AR6" s="54"/>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row>
    <row r="7" spans="1:70" s="73" customFormat="1" ht="31.5" customHeight="1" x14ac:dyDescent="0.25">
      <c r="A7" s="284" t="s">
        <v>249</v>
      </c>
      <c r="B7" s="285"/>
      <c r="C7" s="57" t="s">
        <v>250</v>
      </c>
      <c r="D7" s="57" t="s">
        <v>250</v>
      </c>
      <c r="E7" s="57" t="s">
        <v>250</v>
      </c>
      <c r="F7" s="57" t="s">
        <v>250</v>
      </c>
      <c r="G7" s="58" t="s">
        <v>251</v>
      </c>
      <c r="H7" s="59" t="s">
        <v>252</v>
      </c>
      <c r="I7" s="60" t="s">
        <v>253</v>
      </c>
      <c r="J7" s="60" t="s">
        <v>254</v>
      </c>
      <c r="K7" s="60" t="s">
        <v>255</v>
      </c>
      <c r="L7" s="60" t="s">
        <v>256</v>
      </c>
      <c r="M7" s="60" t="s">
        <v>257</v>
      </c>
      <c r="N7" s="60" t="s">
        <v>254</v>
      </c>
      <c r="O7" s="59" t="s">
        <v>258</v>
      </c>
      <c r="P7" s="59" t="s">
        <v>259</v>
      </c>
      <c r="Q7" s="59" t="s">
        <v>260</v>
      </c>
      <c r="R7" s="59" t="s">
        <v>261</v>
      </c>
      <c r="S7" s="59" t="s">
        <v>262</v>
      </c>
      <c r="T7" s="61" t="s">
        <v>263</v>
      </c>
      <c r="U7" s="62" t="s">
        <v>264</v>
      </c>
      <c r="V7" s="59" t="s">
        <v>265</v>
      </c>
      <c r="W7" s="59" t="s">
        <v>266</v>
      </c>
      <c r="X7" s="61" t="s">
        <v>267</v>
      </c>
      <c r="Y7" s="57" t="s">
        <v>268</v>
      </c>
      <c r="Z7" s="60" t="s">
        <v>269</v>
      </c>
      <c r="AA7" s="60" t="s">
        <v>269</v>
      </c>
      <c r="AB7" s="60" t="s">
        <v>270</v>
      </c>
      <c r="AC7" s="60" t="s">
        <v>270</v>
      </c>
      <c r="AD7" s="59" t="s">
        <v>271</v>
      </c>
      <c r="AE7" s="61" t="s">
        <v>272</v>
      </c>
      <c r="AF7" s="63" t="s">
        <v>273</v>
      </c>
      <c r="AG7" s="64" t="s">
        <v>274</v>
      </c>
      <c r="AH7" s="65" t="s">
        <v>275</v>
      </c>
      <c r="AI7" s="66" t="s">
        <v>276</v>
      </c>
      <c r="AJ7" s="64" t="s">
        <v>277</v>
      </c>
      <c r="AK7" s="67" t="s">
        <v>278</v>
      </c>
      <c r="AL7" s="66" t="s">
        <v>279</v>
      </c>
      <c r="AM7" s="68" t="s">
        <v>280</v>
      </c>
      <c r="AN7" s="65" t="s">
        <v>281</v>
      </c>
      <c r="AO7" s="65" t="s">
        <v>282</v>
      </c>
      <c r="AP7" s="65" t="s">
        <v>283</v>
      </c>
      <c r="AQ7" s="69" t="s">
        <v>284</v>
      </c>
      <c r="AR7" s="70"/>
      <c r="AS7" s="71"/>
      <c r="AT7" s="71"/>
      <c r="AU7" s="72"/>
      <c r="AV7" s="71"/>
      <c r="AW7" s="71"/>
      <c r="AX7" s="71"/>
      <c r="AY7" s="71"/>
      <c r="AZ7" s="71"/>
      <c r="BA7" s="71"/>
      <c r="BB7" s="71"/>
      <c r="BC7" s="71"/>
      <c r="BD7" s="71"/>
      <c r="BE7" s="71"/>
      <c r="BF7" s="71"/>
      <c r="BG7" s="71"/>
      <c r="BH7" s="71"/>
      <c r="BI7" s="71"/>
      <c r="BJ7" s="71"/>
      <c r="BK7" s="71"/>
      <c r="BL7" s="71"/>
      <c r="BM7" s="71"/>
      <c r="BN7" s="71"/>
      <c r="BO7" s="71"/>
      <c r="BP7" s="71"/>
      <c r="BQ7" s="71"/>
      <c r="BR7" s="71"/>
    </row>
    <row r="8" spans="1:70" ht="17.100000000000001" customHeight="1" x14ac:dyDescent="0.25">
      <c r="A8" s="74" t="s">
        <v>125</v>
      </c>
      <c r="B8" s="75" t="s">
        <v>2</v>
      </c>
      <c r="C8" s="76">
        <v>123130242</v>
      </c>
      <c r="D8" s="75">
        <v>17467939</v>
      </c>
      <c r="E8" s="75">
        <v>102585961</v>
      </c>
      <c r="F8" s="75">
        <v>16175010</v>
      </c>
      <c r="G8" s="75">
        <v>140598181</v>
      </c>
      <c r="H8" s="75">
        <v>118760971</v>
      </c>
      <c r="I8" s="75">
        <v>194070721</v>
      </c>
      <c r="J8" s="77">
        <v>9.1958000000000002</v>
      </c>
      <c r="K8" s="77">
        <v>9.8733000000000004</v>
      </c>
      <c r="L8" s="77">
        <v>10.36</v>
      </c>
      <c r="M8" s="77">
        <v>36.5</v>
      </c>
      <c r="N8" s="78">
        <v>36.846664705709202</v>
      </c>
      <c r="O8" s="75">
        <v>15289390.917592814</v>
      </c>
      <c r="P8" s="75">
        <v>12028498.171837177</v>
      </c>
      <c r="Q8" s="75">
        <v>18732695.077220079</v>
      </c>
      <c r="R8" s="75">
        <v>418887.42239980312</v>
      </c>
      <c r="S8" s="75">
        <v>329547.89511882677</v>
      </c>
      <c r="T8" s="79">
        <v>513224.52266356378</v>
      </c>
      <c r="U8" s="80">
        <v>11368.394554715251</v>
      </c>
      <c r="V8" s="81">
        <v>8943.7645917451246</v>
      </c>
      <c r="W8" s="81">
        <v>13928.656141950407</v>
      </c>
      <c r="X8" s="82">
        <v>34240.815288410784</v>
      </c>
      <c r="Y8" s="80">
        <v>681</v>
      </c>
      <c r="Z8" s="81">
        <v>662.32741935483864</v>
      </c>
      <c r="AA8" s="81">
        <v>18.672580645161318</v>
      </c>
      <c r="AB8" s="81">
        <v>383</v>
      </c>
      <c r="AC8" s="81">
        <v>155</v>
      </c>
      <c r="AD8" s="81">
        <v>538</v>
      </c>
      <c r="AE8" s="82">
        <v>1219</v>
      </c>
      <c r="AF8" s="83">
        <v>33021.815288410784</v>
      </c>
      <c r="AG8" s="84">
        <v>7.3488226909230805E-2</v>
      </c>
      <c r="AH8" s="85">
        <v>2426.7146548694386</v>
      </c>
      <c r="AI8" s="86">
        <v>3645.7146548694386</v>
      </c>
      <c r="AJ8" s="87">
        <v>0.20950590897468099</v>
      </c>
      <c r="AK8" s="85">
        <v>6918.2654279925246</v>
      </c>
      <c r="AL8" s="86">
        <v>10563.980082861963</v>
      </c>
      <c r="AM8" s="88">
        <v>0.18970000000000001</v>
      </c>
      <c r="AN8" s="85">
        <f>AL8*AM8</f>
        <v>2003.9870217189143</v>
      </c>
      <c r="AO8" s="85">
        <v>1502.9340972930968</v>
      </c>
      <c r="AP8" s="85">
        <f t="shared" ref="AP8:AP39" si="0">AL8+AN8+AO8</f>
        <v>14070.901201873974</v>
      </c>
      <c r="AQ8" s="89">
        <f>$AP8/AP$59</f>
        <v>8.8963386405966072E-3</v>
      </c>
      <c r="AR8" s="90"/>
      <c r="AS8" s="91"/>
      <c r="AT8" s="91"/>
      <c r="AU8" s="92"/>
    </row>
    <row r="9" spans="1:70" ht="17.100000000000001" customHeight="1" x14ac:dyDescent="0.25">
      <c r="A9" s="74"/>
      <c r="B9" s="75" t="s">
        <v>3</v>
      </c>
      <c r="C9" s="76">
        <v>5353628</v>
      </c>
      <c r="D9" s="75">
        <v>219234</v>
      </c>
      <c r="E9" s="75">
        <v>13293199</v>
      </c>
      <c r="F9" s="75">
        <v>1499031</v>
      </c>
      <c r="G9" s="75">
        <v>5572862</v>
      </c>
      <c r="H9" s="75">
        <v>14792230</v>
      </c>
      <c r="I9" s="75">
        <v>18232489</v>
      </c>
      <c r="J9" s="77">
        <v>9.32</v>
      </c>
      <c r="K9" s="77">
        <v>10.8933</v>
      </c>
      <c r="L9" s="77">
        <v>9.8800000000000008</v>
      </c>
      <c r="M9" s="77">
        <v>40.299999999999997</v>
      </c>
      <c r="N9" s="78">
        <v>34.19</v>
      </c>
      <c r="O9" s="75">
        <v>597946.56652360514</v>
      </c>
      <c r="P9" s="75">
        <v>1357920.0058751709</v>
      </c>
      <c r="Q9" s="75">
        <v>1845393.6234817812</v>
      </c>
      <c r="R9" s="75">
        <v>14837.383784704843</v>
      </c>
      <c r="S9" s="75">
        <v>33695.285505587373</v>
      </c>
      <c r="T9" s="79">
        <v>45791.405049175715</v>
      </c>
      <c r="U9" s="80">
        <v>433.96852251257224</v>
      </c>
      <c r="V9" s="81">
        <v>985.53043303853099</v>
      </c>
      <c r="W9" s="81">
        <v>1339.3215866971548</v>
      </c>
      <c r="X9" s="82">
        <v>2758.8205422482579</v>
      </c>
      <c r="Y9" s="80">
        <v>22</v>
      </c>
      <c r="Z9" s="81">
        <v>22</v>
      </c>
      <c r="AA9" s="81">
        <v>0</v>
      </c>
      <c r="AB9" s="81">
        <v>0</v>
      </c>
      <c r="AC9" s="81">
        <v>104</v>
      </c>
      <c r="AD9" s="81">
        <v>104</v>
      </c>
      <c r="AE9" s="82">
        <v>126</v>
      </c>
      <c r="AF9" s="83">
        <v>2632.8205422482579</v>
      </c>
      <c r="AG9" s="84">
        <v>0.13879134304188301</v>
      </c>
      <c r="AH9" s="85">
        <v>365.41269904689437</v>
      </c>
      <c r="AI9" s="86">
        <v>491.41269904689437</v>
      </c>
      <c r="AJ9" s="87">
        <v>0.29282826825619501</v>
      </c>
      <c r="AK9" s="85">
        <v>770.96428001589356</v>
      </c>
      <c r="AL9" s="86">
        <v>1262.376979062788</v>
      </c>
      <c r="AM9" s="88">
        <v>0.18970000000000001</v>
      </c>
      <c r="AN9" s="85">
        <f t="shared" ref="AN9:AN58" si="1">AL9*AM9</f>
        <v>239.47291292821089</v>
      </c>
      <c r="AO9" s="85">
        <v>95.310275706334295</v>
      </c>
      <c r="AP9" s="85">
        <f t="shared" si="0"/>
        <v>1597.1601676973332</v>
      </c>
      <c r="AQ9" s="89">
        <f t="shared" ref="AQ9:AQ59" si="2">$AP9/AP$59</f>
        <v>1.009805804991026E-3</v>
      </c>
      <c r="AR9" s="90"/>
      <c r="AS9" s="91"/>
      <c r="AT9" s="91"/>
      <c r="AU9" s="92"/>
    </row>
    <row r="10" spans="1:70" ht="17.100000000000001" customHeight="1" x14ac:dyDescent="0.25">
      <c r="A10" s="74" t="s">
        <v>126</v>
      </c>
      <c r="B10" s="75" t="s">
        <v>4</v>
      </c>
      <c r="C10" s="76">
        <v>342965191</v>
      </c>
      <c r="D10" s="75">
        <v>91095882.191699997</v>
      </c>
      <c r="E10" s="75">
        <v>116805809</v>
      </c>
      <c r="F10" s="75">
        <v>6333117.8082999997</v>
      </c>
      <c r="G10" s="75">
        <v>434061073.19169998</v>
      </c>
      <c r="H10" s="75">
        <v>123138926.8083</v>
      </c>
      <c r="I10" s="75">
        <v>2093422</v>
      </c>
      <c r="J10" s="77">
        <v>8.8497000000000003</v>
      </c>
      <c r="K10" s="77">
        <v>10.6633</v>
      </c>
      <c r="L10" s="77">
        <v>9.39</v>
      </c>
      <c r="M10" s="77">
        <v>47.5</v>
      </c>
      <c r="N10" s="78">
        <v>36.447761692936297</v>
      </c>
      <c r="O10" s="75">
        <v>49048111.596065402</v>
      </c>
      <c r="P10" s="75">
        <v>11547919.200275714</v>
      </c>
      <c r="Q10" s="75">
        <v>222941.6400425985</v>
      </c>
      <c r="R10" s="75">
        <v>1032591.8230750611</v>
      </c>
      <c r="S10" s="75">
        <v>243114.08842685714</v>
      </c>
      <c r="T10" s="79">
        <v>4693.5082114231263</v>
      </c>
      <c r="U10" s="80">
        <v>28330.733496734341</v>
      </c>
      <c r="V10" s="81">
        <v>6670.2062660263027</v>
      </c>
      <c r="W10" s="81">
        <v>128.77356505359134</v>
      </c>
      <c r="X10" s="82">
        <v>35129.713327814236</v>
      </c>
      <c r="Y10" s="80">
        <v>2375</v>
      </c>
      <c r="Z10" s="81">
        <v>2241.5032679738561</v>
      </c>
      <c r="AA10" s="81">
        <v>133.49673202614383</v>
      </c>
      <c r="AB10" s="81">
        <v>2049</v>
      </c>
      <c r="AC10" s="81">
        <v>0</v>
      </c>
      <c r="AD10" s="81">
        <v>2049</v>
      </c>
      <c r="AE10" s="82">
        <v>4424</v>
      </c>
      <c r="AF10" s="83">
        <v>30705.713327814236</v>
      </c>
      <c r="AG10" s="84">
        <v>0.30997619969780998</v>
      </c>
      <c r="AH10" s="85">
        <v>9518.0403263662502</v>
      </c>
      <c r="AI10" s="86">
        <v>13942.04032636625</v>
      </c>
      <c r="AJ10" s="87">
        <v>0.59183838590544502</v>
      </c>
      <c r="AK10" s="85">
        <v>18172.819814008886</v>
      </c>
      <c r="AL10" s="86">
        <v>32114.860140375138</v>
      </c>
      <c r="AM10" s="88">
        <v>0.18970000000000001</v>
      </c>
      <c r="AN10" s="85">
        <f t="shared" si="1"/>
        <v>6092.1889686291643</v>
      </c>
      <c r="AO10" s="85">
        <v>674.07309803151429</v>
      </c>
      <c r="AP10" s="85">
        <f t="shared" si="0"/>
        <v>38881.122207035813</v>
      </c>
      <c r="AQ10" s="89">
        <f t="shared" si="2"/>
        <v>2.4582620893830478E-2</v>
      </c>
      <c r="AR10" s="90"/>
      <c r="AS10" s="91"/>
      <c r="AT10" s="91"/>
      <c r="AU10" s="92"/>
    </row>
    <row r="11" spans="1:70" ht="17.100000000000001" customHeight="1" x14ac:dyDescent="0.25">
      <c r="A11" s="74" t="s">
        <v>125</v>
      </c>
      <c r="B11" s="75" t="s">
        <v>5</v>
      </c>
      <c r="C11" s="76">
        <v>225597249</v>
      </c>
      <c r="D11" s="75">
        <v>25159552</v>
      </c>
      <c r="E11" s="75">
        <v>117115171</v>
      </c>
      <c r="F11" s="75">
        <v>24019737</v>
      </c>
      <c r="G11" s="75">
        <v>250756801</v>
      </c>
      <c r="H11" s="75">
        <v>141134908</v>
      </c>
      <c r="I11" s="75">
        <v>25706013</v>
      </c>
      <c r="J11" s="77">
        <v>9.1958000000000002</v>
      </c>
      <c r="K11" s="77">
        <v>9.8733000000000004</v>
      </c>
      <c r="L11" s="77">
        <v>9.94</v>
      </c>
      <c r="M11" s="77">
        <v>38.9</v>
      </c>
      <c r="N11" s="78">
        <v>36.846664705709202</v>
      </c>
      <c r="O11" s="75">
        <v>27268622.740816459</v>
      </c>
      <c r="P11" s="75">
        <v>14294603.425399816</v>
      </c>
      <c r="Q11" s="75">
        <v>2586118.0080482899</v>
      </c>
      <c r="R11" s="75">
        <v>700992.87251456198</v>
      </c>
      <c r="S11" s="75">
        <v>367470.52507454541</v>
      </c>
      <c r="T11" s="79">
        <v>66481.182726177125</v>
      </c>
      <c r="U11" s="80">
        <v>19024.594983381136</v>
      </c>
      <c r="V11" s="81">
        <v>9972.9657489896963</v>
      </c>
      <c r="W11" s="81">
        <v>1804.2659561497899</v>
      </c>
      <c r="X11" s="82">
        <v>30801.826688520621</v>
      </c>
      <c r="Y11" s="80">
        <v>2701</v>
      </c>
      <c r="Z11" s="81">
        <v>2635.7544131310001</v>
      </c>
      <c r="AA11" s="81">
        <v>65.245586868999752</v>
      </c>
      <c r="AB11" s="81">
        <v>0</v>
      </c>
      <c r="AC11" s="81">
        <v>382</v>
      </c>
      <c r="AD11" s="81">
        <v>382</v>
      </c>
      <c r="AE11" s="82">
        <v>3083</v>
      </c>
      <c r="AF11" s="83">
        <v>27718.826688520621</v>
      </c>
      <c r="AG11" s="84">
        <v>7.3488226909230805E-2</v>
      </c>
      <c r="AH11" s="85">
        <v>2037.0074253436462</v>
      </c>
      <c r="AI11" s="86">
        <v>5120.007425343646</v>
      </c>
      <c r="AJ11" s="87">
        <v>0.20950590897468099</v>
      </c>
      <c r="AK11" s="85">
        <v>5807.2579810901634</v>
      </c>
      <c r="AL11" s="86">
        <v>10927.265406433809</v>
      </c>
      <c r="AM11" s="88">
        <v>0.18970000000000001</v>
      </c>
      <c r="AN11" s="85">
        <f t="shared" si="1"/>
        <v>2072.9022476004939</v>
      </c>
      <c r="AO11" s="85">
        <v>1261.5772150405137</v>
      </c>
      <c r="AP11" s="85">
        <f t="shared" si="0"/>
        <v>14261.744869074817</v>
      </c>
      <c r="AQ11" s="89">
        <f t="shared" si="2"/>
        <v>9.0169997032018868E-3</v>
      </c>
      <c r="AR11" s="90"/>
      <c r="AS11" s="91"/>
      <c r="AT11" s="91"/>
      <c r="AU11" s="92"/>
    </row>
    <row r="12" spans="1:70" ht="17.100000000000001" customHeight="1" x14ac:dyDescent="0.25">
      <c r="A12" s="74" t="s">
        <v>127</v>
      </c>
      <c r="B12" s="75" t="s">
        <v>6</v>
      </c>
      <c r="C12" s="76">
        <v>4910886243</v>
      </c>
      <c r="D12" s="75">
        <v>3269343824</v>
      </c>
      <c r="E12" s="75">
        <v>967086599</v>
      </c>
      <c r="F12" s="75">
        <v>108668382</v>
      </c>
      <c r="G12" s="75">
        <v>8180230067</v>
      </c>
      <c r="H12" s="75">
        <v>1075754981</v>
      </c>
      <c r="I12" s="75">
        <v>167599790</v>
      </c>
      <c r="J12" s="77">
        <v>9.1120000000000001</v>
      </c>
      <c r="K12" s="77">
        <v>11.16</v>
      </c>
      <c r="L12" s="77">
        <v>9.3000000000000007</v>
      </c>
      <c r="M12" s="77">
        <v>43.5</v>
      </c>
      <c r="N12" s="78">
        <v>36.701565516568301</v>
      </c>
      <c r="O12" s="75">
        <v>897742544.66637397</v>
      </c>
      <c r="P12" s="75">
        <v>96393815.501792118</v>
      </c>
      <c r="Q12" s="75">
        <v>18021482.795698922</v>
      </c>
      <c r="R12" s="75">
        <v>20637759.647502851</v>
      </c>
      <c r="S12" s="75">
        <v>2215949.7816503937</v>
      </c>
      <c r="T12" s="79">
        <v>414286.96082066488</v>
      </c>
      <c r="U12" s="80">
        <v>562312.78848817176</v>
      </c>
      <c r="V12" s="81">
        <v>60377.527510373926</v>
      </c>
      <c r="W12" s="81">
        <v>11287.991533593902</v>
      </c>
      <c r="X12" s="82">
        <v>633978.30753213959</v>
      </c>
      <c r="Y12" s="80">
        <v>2862</v>
      </c>
      <c r="Z12" s="81">
        <v>2495.7278256462241</v>
      </c>
      <c r="AA12" s="81">
        <v>366.27217435377605</v>
      </c>
      <c r="AB12" s="81">
        <v>76</v>
      </c>
      <c r="AC12" s="81">
        <v>0</v>
      </c>
      <c r="AD12" s="81">
        <v>76</v>
      </c>
      <c r="AE12" s="82">
        <v>2938</v>
      </c>
      <c r="AF12" s="83">
        <v>631040.30753213959</v>
      </c>
      <c r="AG12" s="84">
        <v>9.5342329590066596E-2</v>
      </c>
      <c r="AH12" s="85">
        <v>60164.852985346239</v>
      </c>
      <c r="AI12" s="86">
        <v>63102.852985346239</v>
      </c>
      <c r="AJ12" s="87">
        <v>0.32033208242532701</v>
      </c>
      <c r="AK12" s="85">
        <v>202142.45580608933</v>
      </c>
      <c r="AL12" s="86">
        <v>265245.30879143556</v>
      </c>
      <c r="AM12" s="88">
        <v>0.18970000000000001</v>
      </c>
      <c r="AN12" s="85">
        <f t="shared" si="1"/>
        <v>50317.035077735331</v>
      </c>
      <c r="AO12" s="85">
        <v>28705.58375454268</v>
      </c>
      <c r="AP12" s="85">
        <f t="shared" si="0"/>
        <v>344267.92762371356</v>
      </c>
      <c r="AQ12" s="89">
        <f t="shared" si="2"/>
        <v>0.21766367507640966</v>
      </c>
      <c r="AR12" s="90"/>
      <c r="AS12" s="91"/>
      <c r="AT12" s="91"/>
      <c r="AU12" s="92"/>
    </row>
    <row r="13" spans="1:70" ht="17.100000000000001" customHeight="1" x14ac:dyDescent="0.25">
      <c r="A13" s="74" t="s">
        <v>128</v>
      </c>
      <c r="B13" s="75" t="s">
        <v>7</v>
      </c>
      <c r="C13" s="76">
        <v>235822104</v>
      </c>
      <c r="D13" s="75">
        <v>36836980</v>
      </c>
      <c r="E13" s="75">
        <v>235740151</v>
      </c>
      <c r="F13" s="75">
        <v>29245820</v>
      </c>
      <c r="G13" s="75">
        <v>272659084</v>
      </c>
      <c r="H13" s="75">
        <v>264985971</v>
      </c>
      <c r="I13" s="75">
        <v>11276340</v>
      </c>
      <c r="J13" s="77">
        <v>8.9762000000000004</v>
      </c>
      <c r="K13" s="77">
        <v>9.8232999999999997</v>
      </c>
      <c r="L13" s="77">
        <v>10.24</v>
      </c>
      <c r="M13" s="77">
        <v>41</v>
      </c>
      <c r="N13" s="78">
        <v>29.155234549841499</v>
      </c>
      <c r="O13" s="75">
        <v>30375780.842672843</v>
      </c>
      <c r="P13" s="75">
        <v>26975249.763317827</v>
      </c>
      <c r="Q13" s="75">
        <v>1101205.078125</v>
      </c>
      <c r="R13" s="75">
        <v>740872.7034798254</v>
      </c>
      <c r="S13" s="75">
        <v>657932.92105653242</v>
      </c>
      <c r="T13" s="79">
        <v>26858.660442073171</v>
      </c>
      <c r="U13" s="80">
        <v>25411.310007240299</v>
      </c>
      <c r="V13" s="81">
        <v>22566.545295040654</v>
      </c>
      <c r="W13" s="81">
        <v>921.22944153159585</v>
      </c>
      <c r="X13" s="82">
        <v>48899.084743812549</v>
      </c>
      <c r="Y13" s="80">
        <v>1079</v>
      </c>
      <c r="Z13" s="81">
        <v>653.10315430520041</v>
      </c>
      <c r="AA13" s="81">
        <v>425.89684569479965</v>
      </c>
      <c r="AB13" s="81">
        <v>0</v>
      </c>
      <c r="AC13" s="81">
        <v>0</v>
      </c>
      <c r="AD13" s="81">
        <v>0</v>
      </c>
      <c r="AE13" s="82">
        <v>1079</v>
      </c>
      <c r="AF13" s="83">
        <v>47820.084743812549</v>
      </c>
      <c r="AG13" s="84">
        <v>0.14353615871897801</v>
      </c>
      <c r="AH13" s="85">
        <v>6863.9112737428568</v>
      </c>
      <c r="AI13" s="86">
        <v>7942.9112737428568</v>
      </c>
      <c r="AJ13" s="87">
        <v>0.28774350226067802</v>
      </c>
      <c r="AK13" s="85">
        <v>13759.918662587037</v>
      </c>
      <c r="AL13" s="86">
        <v>21702.829936329894</v>
      </c>
      <c r="AM13" s="88">
        <v>0.18970000000000001</v>
      </c>
      <c r="AN13" s="85">
        <f t="shared" si="1"/>
        <v>4117.0268389217808</v>
      </c>
      <c r="AO13" s="85">
        <v>1755.1056138702043</v>
      </c>
      <c r="AP13" s="85">
        <f t="shared" si="0"/>
        <v>27574.96238912188</v>
      </c>
      <c r="AQ13" s="89">
        <f t="shared" si="2"/>
        <v>1.7434292224486069E-2</v>
      </c>
      <c r="AR13" s="90"/>
      <c r="AS13" s="91"/>
      <c r="AT13" s="91"/>
      <c r="AU13" s="92"/>
    </row>
    <row r="14" spans="1:70" ht="17.100000000000001" customHeight="1" x14ac:dyDescent="0.25">
      <c r="A14" s="74" t="s">
        <v>129</v>
      </c>
      <c r="B14" s="75" t="s">
        <v>8</v>
      </c>
      <c r="C14" s="76">
        <v>125046327</v>
      </c>
      <c r="D14" s="75">
        <v>3348733.8439000002</v>
      </c>
      <c r="E14" s="75">
        <v>52000447</v>
      </c>
      <c r="F14" s="75">
        <v>2681266.1560999998</v>
      </c>
      <c r="G14" s="75">
        <v>128395060.8439</v>
      </c>
      <c r="H14" s="75">
        <v>54681713.156099997</v>
      </c>
      <c r="I14" s="75">
        <v>595452</v>
      </c>
      <c r="J14" s="77">
        <v>9.4019999999999992</v>
      </c>
      <c r="K14" s="77">
        <v>10.42</v>
      </c>
      <c r="L14" s="77">
        <v>10.43</v>
      </c>
      <c r="M14" s="77">
        <v>41.2</v>
      </c>
      <c r="N14" s="78">
        <v>30.358958590348401</v>
      </c>
      <c r="O14" s="75">
        <v>13656143.463507764</v>
      </c>
      <c r="P14" s="75">
        <v>5247765.1781285983</v>
      </c>
      <c r="Q14" s="75">
        <v>57090.316395014386</v>
      </c>
      <c r="R14" s="75">
        <v>331459.79280358646</v>
      </c>
      <c r="S14" s="75">
        <v>127372.94121671355</v>
      </c>
      <c r="T14" s="79">
        <v>1385.6872911411258</v>
      </c>
      <c r="U14" s="80">
        <v>10918.022494650486</v>
      </c>
      <c r="V14" s="81">
        <v>4195.5635875206681</v>
      </c>
      <c r="W14" s="81">
        <v>45.643439547417742</v>
      </c>
      <c r="X14" s="82">
        <v>15159.229521718571</v>
      </c>
      <c r="Y14" s="80">
        <v>721</v>
      </c>
      <c r="Z14" s="81">
        <v>721</v>
      </c>
      <c r="AA14" s="81">
        <v>0</v>
      </c>
      <c r="AB14" s="81">
        <v>0</v>
      </c>
      <c r="AC14" s="81">
        <v>0</v>
      </c>
      <c r="AD14" s="81">
        <v>0</v>
      </c>
      <c r="AE14" s="82">
        <v>721</v>
      </c>
      <c r="AF14" s="83">
        <v>14438.229521718571</v>
      </c>
      <c r="AG14" s="84">
        <v>0.17238042546294299</v>
      </c>
      <c r="AH14" s="85">
        <v>2488.868147885471</v>
      </c>
      <c r="AI14" s="86">
        <v>3209.868147885471</v>
      </c>
      <c r="AJ14" s="87">
        <v>0.26818690664714501</v>
      </c>
      <c r="AK14" s="85">
        <v>3872.1441128911915</v>
      </c>
      <c r="AL14" s="86">
        <v>7082.0122607766625</v>
      </c>
      <c r="AM14" s="88">
        <v>0.18970000000000001</v>
      </c>
      <c r="AN14" s="85">
        <f t="shared" si="1"/>
        <v>1343.457725869333</v>
      </c>
      <c r="AO14" s="85">
        <v>428.35545811716821</v>
      </c>
      <c r="AP14" s="85">
        <f t="shared" si="0"/>
        <v>8853.8254447631643</v>
      </c>
      <c r="AQ14" s="89">
        <f t="shared" si="2"/>
        <v>5.5978382827998096E-3</v>
      </c>
      <c r="AR14" s="90"/>
      <c r="AS14" s="91"/>
      <c r="AT14" s="91"/>
      <c r="AU14" s="92"/>
    </row>
    <row r="15" spans="1:70" ht="17.100000000000001" customHeight="1" x14ac:dyDescent="0.25">
      <c r="A15" s="74" t="s">
        <v>130</v>
      </c>
      <c r="B15" s="75" t="s">
        <v>9</v>
      </c>
      <c r="C15" s="76">
        <v>26555993.737599999</v>
      </c>
      <c r="D15" s="75">
        <v>3309133</v>
      </c>
      <c r="E15" s="75">
        <v>23751006.262400001</v>
      </c>
      <c r="F15" s="75">
        <v>2838114</v>
      </c>
      <c r="G15" s="75">
        <v>29865126.737599999</v>
      </c>
      <c r="H15" s="75">
        <v>26589120.262400001</v>
      </c>
      <c r="I15" s="93">
        <v>0</v>
      </c>
      <c r="J15" s="77">
        <v>10.502700000000001</v>
      </c>
      <c r="K15" s="77">
        <v>11.01</v>
      </c>
      <c r="L15" s="77">
        <v>10.56</v>
      </c>
      <c r="M15" s="77">
        <v>37.6</v>
      </c>
      <c r="N15" s="78">
        <v>38.263284201068799</v>
      </c>
      <c r="O15" s="75">
        <v>2843566.5816980391</v>
      </c>
      <c r="P15" s="75">
        <v>2414997.299037239</v>
      </c>
      <c r="Q15" s="75">
        <v>0</v>
      </c>
      <c r="R15" s="75">
        <v>75626.770789841466</v>
      </c>
      <c r="S15" s="75">
        <v>64228.651570139336</v>
      </c>
      <c r="T15" s="79">
        <v>0</v>
      </c>
      <c r="U15" s="80">
        <v>1976.4840464930348</v>
      </c>
      <c r="V15" s="81">
        <v>1678.5974573595345</v>
      </c>
      <c r="W15" s="81">
        <v>0</v>
      </c>
      <c r="X15" s="82">
        <v>3655.0815038525693</v>
      </c>
      <c r="Y15" s="80">
        <v>32</v>
      </c>
      <c r="Z15" s="81">
        <v>32</v>
      </c>
      <c r="AA15" s="81">
        <v>0</v>
      </c>
      <c r="AB15" s="81">
        <v>0</v>
      </c>
      <c r="AC15" s="81">
        <v>0</v>
      </c>
      <c r="AD15" s="81">
        <v>0</v>
      </c>
      <c r="AE15" s="82">
        <v>32</v>
      </c>
      <c r="AF15" s="83">
        <v>3623.0815038525693</v>
      </c>
      <c r="AG15" s="84">
        <v>0.18020010126289501</v>
      </c>
      <c r="AH15" s="85">
        <v>652.87965387795498</v>
      </c>
      <c r="AI15" s="86">
        <v>684.87965387795498</v>
      </c>
      <c r="AJ15" s="87">
        <v>0.14070110975828301</v>
      </c>
      <c r="AK15" s="85">
        <v>509.77158833676549</v>
      </c>
      <c r="AL15" s="86">
        <v>1194.6512422147205</v>
      </c>
      <c r="AM15" s="88">
        <v>0.18970000000000001</v>
      </c>
      <c r="AN15" s="85">
        <f t="shared" si="1"/>
        <v>226.62534064813249</v>
      </c>
      <c r="AO15" s="85">
        <v>107.49010015695308</v>
      </c>
      <c r="AP15" s="85">
        <f t="shared" si="0"/>
        <v>1528.7666830198061</v>
      </c>
      <c r="AQ15" s="89">
        <f t="shared" si="2"/>
        <v>9.665639691077136E-4</v>
      </c>
      <c r="AR15" s="90"/>
      <c r="AS15" s="91"/>
      <c r="AT15" s="91"/>
      <c r="AU15" s="92"/>
    </row>
    <row r="16" spans="1:70" ht="17.100000000000001" customHeight="1" x14ac:dyDescent="0.25">
      <c r="A16" s="74" t="s">
        <v>131</v>
      </c>
      <c r="B16" s="75" t="s">
        <v>10</v>
      </c>
      <c r="C16" s="76">
        <v>1014155114</v>
      </c>
      <c r="D16" s="75">
        <v>531046663.74150002</v>
      </c>
      <c r="E16" s="75">
        <v>261870138</v>
      </c>
      <c r="F16" s="75">
        <v>29553336.258499999</v>
      </c>
      <c r="G16" s="75">
        <v>1545201777.7414999</v>
      </c>
      <c r="H16" s="75">
        <v>291423474.25849998</v>
      </c>
      <c r="I16" s="75">
        <v>172123576</v>
      </c>
      <c r="J16" s="77">
        <v>9.2495999999999992</v>
      </c>
      <c r="K16" s="77">
        <v>9.9932999999999996</v>
      </c>
      <c r="L16" s="77">
        <v>10.34</v>
      </c>
      <c r="M16" s="77">
        <v>37.799999999999997</v>
      </c>
      <c r="N16" s="78">
        <v>41.914765671563003</v>
      </c>
      <c r="O16" s="75">
        <v>167056064.88296792</v>
      </c>
      <c r="P16" s="75">
        <v>29161885.889395893</v>
      </c>
      <c r="Q16" s="75">
        <v>16646380.657640232</v>
      </c>
      <c r="R16" s="75">
        <v>4419472.6159515325</v>
      </c>
      <c r="S16" s="75">
        <v>771478.4626824311</v>
      </c>
      <c r="T16" s="79">
        <v>440380.44067831303</v>
      </c>
      <c r="U16" s="80">
        <v>105439.51624546277</v>
      </c>
      <c r="V16" s="81">
        <v>18405.887527264389</v>
      </c>
      <c r="W16" s="81">
        <v>10506.570503794761</v>
      </c>
      <c r="X16" s="82">
        <v>134351.97427652191</v>
      </c>
      <c r="Y16" s="80">
        <v>6945</v>
      </c>
      <c r="Z16" s="81">
        <v>6927.5815120028665</v>
      </c>
      <c r="AA16" s="81">
        <v>17.418487997133319</v>
      </c>
      <c r="AB16" s="81">
        <v>98</v>
      </c>
      <c r="AC16" s="81">
        <v>0</v>
      </c>
      <c r="AD16" s="81">
        <v>98</v>
      </c>
      <c r="AE16" s="82">
        <v>7043</v>
      </c>
      <c r="AF16" s="83">
        <v>127308.97427652191</v>
      </c>
      <c r="AG16" s="84">
        <v>8.9762909173202204E-2</v>
      </c>
      <c r="AH16" s="85">
        <v>11427.623894916973</v>
      </c>
      <c r="AI16" s="86">
        <v>18470.623894916971</v>
      </c>
      <c r="AJ16" s="87">
        <v>0.44580650617878198</v>
      </c>
      <c r="AK16" s="85">
        <v>56755.169027420641</v>
      </c>
      <c r="AL16" s="86">
        <v>75225.792922337612</v>
      </c>
      <c r="AM16" s="88">
        <v>0.18970000000000001</v>
      </c>
      <c r="AN16" s="85">
        <f t="shared" si="1"/>
        <v>14270.332917367446</v>
      </c>
      <c r="AO16" s="85">
        <v>5794.2604505678237</v>
      </c>
      <c r="AP16" s="85">
        <f t="shared" si="0"/>
        <v>95290.386290272872</v>
      </c>
      <c r="AQ16" s="89">
        <f t="shared" si="2"/>
        <v>6.0247423634715705E-2</v>
      </c>
      <c r="AR16" s="90"/>
      <c r="AS16" s="91"/>
      <c r="AT16" s="91"/>
      <c r="AU16" s="92"/>
    </row>
    <row r="17" spans="1:47" ht="17.100000000000001" customHeight="1" x14ac:dyDescent="0.25">
      <c r="A17" s="74" t="s">
        <v>125</v>
      </c>
      <c r="B17" s="75" t="s">
        <v>11</v>
      </c>
      <c r="C17" s="76">
        <v>296761994</v>
      </c>
      <c r="D17" s="75">
        <v>68144632</v>
      </c>
      <c r="E17" s="75">
        <v>150374303</v>
      </c>
      <c r="F17" s="75">
        <v>24751634</v>
      </c>
      <c r="G17" s="75">
        <v>364906626</v>
      </c>
      <c r="H17" s="75">
        <v>175125937</v>
      </c>
      <c r="I17" s="75">
        <v>228871632</v>
      </c>
      <c r="J17" s="77">
        <v>9.1958000000000002</v>
      </c>
      <c r="K17" s="77">
        <v>9.8733000000000004</v>
      </c>
      <c r="L17" s="77">
        <v>9.5399999999999991</v>
      </c>
      <c r="M17" s="77">
        <v>36.5</v>
      </c>
      <c r="N17" s="78">
        <v>36.846664705709202</v>
      </c>
      <c r="O17" s="75">
        <v>39681879.336218707</v>
      </c>
      <c r="P17" s="75">
        <v>17737325.615549006</v>
      </c>
      <c r="Q17" s="75">
        <v>23990737.106918242</v>
      </c>
      <c r="R17" s="75">
        <v>1087174.7763347591</v>
      </c>
      <c r="S17" s="75">
        <v>485954.12645339739</v>
      </c>
      <c r="T17" s="79">
        <v>657280.46868269157</v>
      </c>
      <c r="U17" s="80">
        <v>29505.37816700427</v>
      </c>
      <c r="V17" s="81">
        <v>13188.551266028191</v>
      </c>
      <c r="W17" s="81">
        <v>17838.262266946764</v>
      </c>
      <c r="X17" s="82">
        <v>60532.19169997923</v>
      </c>
      <c r="Y17" s="80">
        <v>8227</v>
      </c>
      <c r="Z17" s="81">
        <v>8037.7347038668622</v>
      </c>
      <c r="AA17" s="81">
        <v>189.26529613313781</v>
      </c>
      <c r="AB17" s="81">
        <v>456</v>
      </c>
      <c r="AC17" s="81">
        <v>273</v>
      </c>
      <c r="AD17" s="81">
        <v>729</v>
      </c>
      <c r="AE17" s="82">
        <v>8956</v>
      </c>
      <c r="AF17" s="83">
        <v>51576.19169997923</v>
      </c>
      <c r="AG17" s="84">
        <v>7.3488226909230805E-2</v>
      </c>
      <c r="AH17" s="85">
        <v>3790.2428787620602</v>
      </c>
      <c r="AI17" s="86">
        <v>12746.242878762059</v>
      </c>
      <c r="AJ17" s="87">
        <v>0.20950590897468099</v>
      </c>
      <c r="AK17" s="85">
        <v>10805.516923556555</v>
      </c>
      <c r="AL17" s="86">
        <v>23551.759802318615</v>
      </c>
      <c r="AM17" s="88">
        <v>0.18970000000000001</v>
      </c>
      <c r="AN17" s="85">
        <f t="shared" si="1"/>
        <v>4467.7688344998414</v>
      </c>
      <c r="AO17" s="85">
        <v>2347.4062960320839</v>
      </c>
      <c r="AP17" s="85">
        <f t="shared" si="0"/>
        <v>30366.934932850541</v>
      </c>
      <c r="AQ17" s="89">
        <f t="shared" si="2"/>
        <v>1.9199519118478482E-2</v>
      </c>
      <c r="AR17" s="90"/>
      <c r="AS17" s="91"/>
      <c r="AT17" s="91"/>
      <c r="AU17" s="92"/>
    </row>
    <row r="18" spans="1:47" ht="17.100000000000001" customHeight="1" x14ac:dyDescent="0.25">
      <c r="A18" s="74"/>
      <c r="B18" s="75" t="s">
        <v>12</v>
      </c>
      <c r="C18" s="76">
        <v>237969026</v>
      </c>
      <c r="D18" s="75">
        <v>19313663</v>
      </c>
      <c r="E18" s="75">
        <v>20660914</v>
      </c>
      <c r="F18" s="75">
        <v>1427191</v>
      </c>
      <c r="G18" s="75">
        <v>257282689</v>
      </c>
      <c r="H18" s="75">
        <v>22088105</v>
      </c>
      <c r="I18" s="75">
        <v>453945</v>
      </c>
      <c r="J18" s="77">
        <v>9.32</v>
      </c>
      <c r="K18" s="77">
        <v>13.093299999999999</v>
      </c>
      <c r="L18" s="77">
        <v>9.39</v>
      </c>
      <c r="M18" s="77">
        <v>36.200000000000003</v>
      </c>
      <c r="N18" s="78">
        <v>34.19</v>
      </c>
      <c r="O18" s="75">
        <v>27605438.73390558</v>
      </c>
      <c r="P18" s="75">
        <v>1686977.6908800686</v>
      </c>
      <c r="Q18" s="75">
        <v>48343.450479233223</v>
      </c>
      <c r="R18" s="75">
        <v>762581.1804946292</v>
      </c>
      <c r="S18" s="75">
        <v>46601.593670720125</v>
      </c>
      <c r="T18" s="79">
        <v>1335.4544331279894</v>
      </c>
      <c r="U18" s="80">
        <v>22304.217036988277</v>
      </c>
      <c r="V18" s="81">
        <v>1363.0182413196878</v>
      </c>
      <c r="W18" s="81">
        <v>39.059796230710425</v>
      </c>
      <c r="X18" s="82">
        <v>23706.295074538677</v>
      </c>
      <c r="Y18" s="80">
        <v>98</v>
      </c>
      <c r="Z18" s="81">
        <v>87.1111111111111</v>
      </c>
      <c r="AA18" s="81">
        <v>10.888888888888893</v>
      </c>
      <c r="AB18" s="81">
        <v>0</v>
      </c>
      <c r="AC18" s="81">
        <v>0</v>
      </c>
      <c r="AD18" s="81">
        <v>0</v>
      </c>
      <c r="AE18" s="82">
        <v>98</v>
      </c>
      <c r="AF18" s="83">
        <v>23608.295074538677</v>
      </c>
      <c r="AG18" s="84">
        <v>0.13879134304188301</v>
      </c>
      <c r="AH18" s="85">
        <v>3276.6269803242944</v>
      </c>
      <c r="AI18" s="86">
        <v>3374.6269803242944</v>
      </c>
      <c r="AJ18" s="87">
        <v>0.29282826825619501</v>
      </c>
      <c r="AK18" s="85">
        <v>6913.1761631584195</v>
      </c>
      <c r="AL18" s="86">
        <v>10287.803143482713</v>
      </c>
      <c r="AM18" s="88">
        <v>0.18970000000000001</v>
      </c>
      <c r="AN18" s="85">
        <f t="shared" si="1"/>
        <v>1951.5962563186708</v>
      </c>
      <c r="AO18" s="85">
        <v>854.63975854173668</v>
      </c>
      <c r="AP18" s="85">
        <f t="shared" si="0"/>
        <v>13094.039158343121</v>
      </c>
      <c r="AQ18" s="89">
        <f t="shared" si="2"/>
        <v>8.2787168252122251E-3</v>
      </c>
      <c r="AR18" s="90"/>
      <c r="AS18" s="91"/>
      <c r="AT18" s="91"/>
      <c r="AU18" s="92"/>
    </row>
    <row r="19" spans="1:47" ht="17.100000000000001" customHeight="1" x14ac:dyDescent="0.25">
      <c r="A19" s="74" t="s">
        <v>128</v>
      </c>
      <c r="B19" s="75" t="s">
        <v>13</v>
      </c>
      <c r="C19" s="76">
        <v>316090035</v>
      </c>
      <c r="D19" s="75">
        <v>44772302</v>
      </c>
      <c r="E19" s="75">
        <v>276393841</v>
      </c>
      <c r="F19" s="75">
        <v>24011824</v>
      </c>
      <c r="G19" s="75">
        <v>360862337</v>
      </c>
      <c r="H19" s="75">
        <v>300405665</v>
      </c>
      <c r="I19" s="75">
        <v>65259920</v>
      </c>
      <c r="J19" s="77">
        <v>8.9762000000000004</v>
      </c>
      <c r="K19" s="77">
        <v>9.8733000000000004</v>
      </c>
      <c r="L19" s="77">
        <v>12.26</v>
      </c>
      <c r="M19" s="77">
        <v>46.4</v>
      </c>
      <c r="N19" s="78">
        <v>29.155234549841499</v>
      </c>
      <c r="O19" s="75">
        <v>40202127.514984064</v>
      </c>
      <c r="P19" s="75">
        <v>30426064.740259081</v>
      </c>
      <c r="Q19" s="75">
        <v>5322995.1060358891</v>
      </c>
      <c r="R19" s="75">
        <v>866425.16196086351</v>
      </c>
      <c r="S19" s="75">
        <v>655734.15388489398</v>
      </c>
      <c r="T19" s="79">
        <v>114719.72211284244</v>
      </c>
      <c r="U19" s="80">
        <v>29717.653633679096</v>
      </c>
      <c r="V19" s="81">
        <v>22491.129432140304</v>
      </c>
      <c r="W19" s="81">
        <v>3934.7898888183054</v>
      </c>
      <c r="X19" s="82">
        <v>56143.572954637704</v>
      </c>
      <c r="Y19" s="80">
        <v>1980</v>
      </c>
      <c r="Z19" s="81">
        <v>1567.8926871484205</v>
      </c>
      <c r="AA19" s="81">
        <v>412.10731285157948</v>
      </c>
      <c r="AB19" s="81">
        <v>1340</v>
      </c>
      <c r="AC19" s="81">
        <v>0</v>
      </c>
      <c r="AD19" s="81">
        <v>1340</v>
      </c>
      <c r="AE19" s="82">
        <v>3320</v>
      </c>
      <c r="AF19" s="83">
        <v>52823.572954637704</v>
      </c>
      <c r="AG19" s="84">
        <v>0.14353615871897801</v>
      </c>
      <c r="AH19" s="85">
        <v>7582.0927517203918</v>
      </c>
      <c r="AI19" s="86">
        <v>10902.092751720393</v>
      </c>
      <c r="AJ19" s="87">
        <v>0.28774350226067802</v>
      </c>
      <c r="AK19" s="85">
        <v>15199.639883889882</v>
      </c>
      <c r="AL19" s="86">
        <v>26101.732635610275</v>
      </c>
      <c r="AM19" s="88">
        <v>0.18970000000000001</v>
      </c>
      <c r="AN19" s="85">
        <f t="shared" si="1"/>
        <v>4951.4986809752691</v>
      </c>
      <c r="AO19" s="85">
        <v>1938.7449841222378</v>
      </c>
      <c r="AP19" s="85">
        <f t="shared" si="0"/>
        <v>32991.976300707785</v>
      </c>
      <c r="AQ19" s="89">
        <f t="shared" si="2"/>
        <v>2.0859203641806864E-2</v>
      </c>
      <c r="AR19" s="90"/>
      <c r="AS19" s="91"/>
      <c r="AT19" s="91"/>
      <c r="AU19" s="92"/>
    </row>
    <row r="20" spans="1:47" ht="17.100000000000001" customHeight="1" x14ac:dyDescent="0.25">
      <c r="A20" s="74" t="s">
        <v>132</v>
      </c>
      <c r="B20" s="75" t="s">
        <v>14</v>
      </c>
      <c r="C20" s="76">
        <v>440877843</v>
      </c>
      <c r="D20" s="75">
        <v>26468784</v>
      </c>
      <c r="E20" s="75">
        <v>153737900</v>
      </c>
      <c r="F20" s="75">
        <v>11365736</v>
      </c>
      <c r="G20" s="75">
        <v>467346627</v>
      </c>
      <c r="H20" s="75">
        <v>165103636</v>
      </c>
      <c r="I20" s="75">
        <v>2705959</v>
      </c>
      <c r="J20" s="77">
        <v>9.4664999999999999</v>
      </c>
      <c r="K20" s="77">
        <v>12.16</v>
      </c>
      <c r="L20" s="77">
        <v>10.19</v>
      </c>
      <c r="M20" s="77">
        <v>37.6</v>
      </c>
      <c r="N20" s="78">
        <v>26.7290676925757</v>
      </c>
      <c r="O20" s="75">
        <v>49368470.60687688</v>
      </c>
      <c r="P20" s="75">
        <v>13577601.644736841</v>
      </c>
      <c r="Q20" s="75">
        <v>265550.44160942099</v>
      </c>
      <c r="R20" s="75">
        <v>1312991.2395445979</v>
      </c>
      <c r="S20" s="75">
        <v>361106.42672172451</v>
      </c>
      <c r="T20" s="79">
        <v>7062.5117449314093</v>
      </c>
      <c r="U20" s="80">
        <v>49122.223589912042</v>
      </c>
      <c r="V20" s="81">
        <v>13509.877369274122</v>
      </c>
      <c r="W20" s="81">
        <v>264.22589168319934</v>
      </c>
      <c r="X20" s="82">
        <v>62896.326850869365</v>
      </c>
      <c r="Y20" s="80">
        <v>784</v>
      </c>
      <c r="Z20" s="81">
        <v>784</v>
      </c>
      <c r="AA20" s="81">
        <v>0</v>
      </c>
      <c r="AB20" s="81">
        <v>0</v>
      </c>
      <c r="AC20" s="81">
        <v>0</v>
      </c>
      <c r="AD20" s="81">
        <v>0</v>
      </c>
      <c r="AE20" s="82">
        <v>784</v>
      </c>
      <c r="AF20" s="83">
        <v>62112.326850869365</v>
      </c>
      <c r="AG20" s="84">
        <v>0.23114689522274101</v>
      </c>
      <c r="AH20" s="85">
        <v>14357.071506638544</v>
      </c>
      <c r="AI20" s="86">
        <v>15141.071506638544</v>
      </c>
      <c r="AJ20" s="87">
        <v>0.201798830508952</v>
      </c>
      <c r="AK20" s="85">
        <v>12534.194918695152</v>
      </c>
      <c r="AL20" s="86">
        <v>27675.266425333695</v>
      </c>
      <c r="AM20" s="88">
        <v>0.18970000000000001</v>
      </c>
      <c r="AN20" s="85">
        <f t="shared" si="1"/>
        <v>5249.9980408858019</v>
      </c>
      <c r="AO20" s="85">
        <v>1590.5640187206109</v>
      </c>
      <c r="AP20" s="85">
        <f t="shared" si="0"/>
        <v>34515.828484940102</v>
      </c>
      <c r="AQ20" s="89">
        <f t="shared" si="2"/>
        <v>2.1822660415090015E-2</v>
      </c>
      <c r="AR20" s="90"/>
      <c r="AS20" s="91"/>
      <c r="AT20" s="91"/>
      <c r="AU20" s="92"/>
    </row>
    <row r="21" spans="1:47" ht="17.100000000000001" customHeight="1" x14ac:dyDescent="0.25">
      <c r="A21" s="74" t="s">
        <v>132</v>
      </c>
      <c r="B21" s="75" t="s">
        <v>15</v>
      </c>
      <c r="C21" s="76">
        <v>246134129</v>
      </c>
      <c r="D21" s="75">
        <v>25217569</v>
      </c>
      <c r="E21" s="75">
        <v>199197154</v>
      </c>
      <c r="F21" s="75">
        <v>16860414</v>
      </c>
      <c r="G21" s="75">
        <v>271351698</v>
      </c>
      <c r="H21" s="75">
        <v>216057568</v>
      </c>
      <c r="I21" s="75">
        <v>1636760</v>
      </c>
      <c r="J21" s="77">
        <v>9.4664999999999999</v>
      </c>
      <c r="K21" s="77">
        <v>12.16</v>
      </c>
      <c r="L21" s="77">
        <v>11.1</v>
      </c>
      <c r="M21" s="77">
        <v>37.6</v>
      </c>
      <c r="N21" s="78">
        <v>26.7290676925757</v>
      </c>
      <c r="O21" s="75">
        <v>28664416.415781967</v>
      </c>
      <c r="P21" s="75">
        <v>17767892.105263159</v>
      </c>
      <c r="Q21" s="75">
        <v>147455.85585585586</v>
      </c>
      <c r="R21" s="75">
        <v>762351.50041973311</v>
      </c>
      <c r="S21" s="75">
        <v>472550.32194848824</v>
      </c>
      <c r="T21" s="79">
        <v>3921.6982940387193</v>
      </c>
      <c r="U21" s="80">
        <v>28521.439998877508</v>
      </c>
      <c r="V21" s="81">
        <v>17679.266908353275</v>
      </c>
      <c r="W21" s="81">
        <v>146.72035475176767</v>
      </c>
      <c r="X21" s="82">
        <v>46347.42726198255</v>
      </c>
      <c r="Y21" s="80">
        <v>458</v>
      </c>
      <c r="Z21" s="81">
        <v>458</v>
      </c>
      <c r="AA21" s="81">
        <v>0</v>
      </c>
      <c r="AB21" s="81">
        <v>0</v>
      </c>
      <c r="AC21" s="81">
        <v>0</v>
      </c>
      <c r="AD21" s="81">
        <v>0</v>
      </c>
      <c r="AE21" s="82">
        <v>458</v>
      </c>
      <c r="AF21" s="83">
        <v>45889.42726198255</v>
      </c>
      <c r="AG21" s="84">
        <v>0.23114689522274101</v>
      </c>
      <c r="AH21" s="85">
        <v>10607.198635157076</v>
      </c>
      <c r="AI21" s="86">
        <v>11065.198635157076</v>
      </c>
      <c r="AJ21" s="87">
        <v>0.201798830508952</v>
      </c>
      <c r="AK21" s="85">
        <v>9260.4327541936491</v>
      </c>
      <c r="AL21" s="86">
        <v>20325.631389350725</v>
      </c>
      <c r="AM21" s="88">
        <v>0.18970000000000001</v>
      </c>
      <c r="AN21" s="85">
        <f t="shared" si="1"/>
        <v>3855.7722745598326</v>
      </c>
      <c r="AO21" s="85">
        <v>1175.1302123627415</v>
      </c>
      <c r="AP21" s="85">
        <f t="shared" si="0"/>
        <v>25356.533876273301</v>
      </c>
      <c r="AQ21" s="89">
        <f t="shared" si="2"/>
        <v>1.603168900688778E-2</v>
      </c>
      <c r="AR21" s="90"/>
      <c r="AS21" s="91"/>
      <c r="AT21" s="91"/>
      <c r="AU21" s="92"/>
    </row>
    <row r="22" spans="1:47" ht="17.100000000000001" customHeight="1" x14ac:dyDescent="0.25">
      <c r="A22" s="74" t="s">
        <v>132</v>
      </c>
      <c r="B22" s="75" t="s">
        <v>16</v>
      </c>
      <c r="C22" s="76">
        <v>333389932</v>
      </c>
      <c r="D22" s="75">
        <v>34962319</v>
      </c>
      <c r="E22" s="75">
        <v>364329122</v>
      </c>
      <c r="F22" s="75">
        <v>45123815</v>
      </c>
      <c r="G22" s="75">
        <v>368352251</v>
      </c>
      <c r="H22" s="75">
        <v>409452937</v>
      </c>
      <c r="I22" s="75">
        <v>447165</v>
      </c>
      <c r="J22" s="77">
        <v>9.4664999999999999</v>
      </c>
      <c r="K22" s="77">
        <v>10.5</v>
      </c>
      <c r="L22" s="77">
        <v>11.1</v>
      </c>
      <c r="M22" s="77">
        <v>35.799999999999997</v>
      </c>
      <c r="N22" s="78">
        <v>26.7290676925757</v>
      </c>
      <c r="O22" s="75">
        <v>38911134.104473673</v>
      </c>
      <c r="P22" s="75">
        <v>38995517.809523806</v>
      </c>
      <c r="Q22" s="75">
        <v>40285.135135135133</v>
      </c>
      <c r="R22" s="75">
        <v>1086903.1872758011</v>
      </c>
      <c r="S22" s="75">
        <v>1089260.274009045</v>
      </c>
      <c r="T22" s="79">
        <v>1125.2831043333838</v>
      </c>
      <c r="U22" s="80">
        <v>40663.714865659182</v>
      </c>
      <c r="V22" s="81">
        <v>40751.899263272819</v>
      </c>
      <c r="W22" s="81">
        <v>42.099601724827231</v>
      </c>
      <c r="X22" s="82">
        <v>81457.713730656833</v>
      </c>
      <c r="Y22" s="80">
        <v>1173</v>
      </c>
      <c r="Z22" s="81">
        <v>969.68</v>
      </c>
      <c r="AA22" s="81">
        <v>203.32</v>
      </c>
      <c r="AB22" s="81">
        <v>0</v>
      </c>
      <c r="AC22" s="81">
        <v>0</v>
      </c>
      <c r="AD22" s="81">
        <v>0</v>
      </c>
      <c r="AE22" s="82">
        <v>1173</v>
      </c>
      <c r="AF22" s="83">
        <v>80284.713730656833</v>
      </c>
      <c r="AG22" s="84">
        <v>0.23114689522274101</v>
      </c>
      <c r="AH22" s="85">
        <v>18557.562312687893</v>
      </c>
      <c r="AI22" s="86">
        <v>19730.562312687893</v>
      </c>
      <c r="AJ22" s="87">
        <v>0.201798830508952</v>
      </c>
      <c r="AK22" s="85">
        <v>16201.361338592469</v>
      </c>
      <c r="AL22" s="86">
        <v>35931.923651280362</v>
      </c>
      <c r="AM22" s="88">
        <v>0.18970000000000001</v>
      </c>
      <c r="AN22" s="85">
        <f t="shared" si="1"/>
        <v>6816.2859166478847</v>
      </c>
      <c r="AO22" s="85">
        <v>2055.920030493593</v>
      </c>
      <c r="AP22" s="85">
        <f t="shared" si="0"/>
        <v>44804.129598421845</v>
      </c>
      <c r="AQ22" s="89">
        <f t="shared" si="2"/>
        <v>2.8327447097109423E-2</v>
      </c>
      <c r="AR22" s="90"/>
      <c r="AS22" s="91"/>
      <c r="AT22" s="91"/>
      <c r="AU22" s="92"/>
    </row>
    <row r="23" spans="1:47" ht="17.100000000000001" customHeight="1" x14ac:dyDescent="0.25">
      <c r="A23" s="74" t="s">
        <v>132</v>
      </c>
      <c r="B23" s="75" t="s">
        <v>17</v>
      </c>
      <c r="C23" s="76">
        <v>259536194</v>
      </c>
      <c r="D23" s="75">
        <v>40561901</v>
      </c>
      <c r="E23" s="75">
        <v>271956200</v>
      </c>
      <c r="F23" s="75">
        <v>25868754</v>
      </c>
      <c r="G23" s="75">
        <v>300098095</v>
      </c>
      <c r="H23" s="75">
        <v>297824954</v>
      </c>
      <c r="I23" s="93">
        <v>0</v>
      </c>
      <c r="J23" s="77">
        <v>9.4664999999999999</v>
      </c>
      <c r="K23" s="77">
        <v>10.86</v>
      </c>
      <c r="L23" s="77">
        <v>11.5</v>
      </c>
      <c r="M23" s="77">
        <v>41.6</v>
      </c>
      <c r="N23" s="78">
        <v>26.7290676925757</v>
      </c>
      <c r="O23" s="75">
        <v>31701061.110230815</v>
      </c>
      <c r="P23" s="75">
        <v>27424028.913443834</v>
      </c>
      <c r="Q23" s="93">
        <v>0</v>
      </c>
      <c r="R23" s="75">
        <v>762044.7382267022</v>
      </c>
      <c r="S23" s="75">
        <v>659231.4642654768</v>
      </c>
      <c r="T23" s="94">
        <v>0</v>
      </c>
      <c r="U23" s="80">
        <v>28509.963272619818</v>
      </c>
      <c r="V23" s="81">
        <v>24663.46644962053</v>
      </c>
      <c r="W23" s="81">
        <v>0</v>
      </c>
      <c r="X23" s="82">
        <v>53173.429722240347</v>
      </c>
      <c r="Y23" s="80">
        <v>751</v>
      </c>
      <c r="Z23" s="81">
        <v>709.09397944199702</v>
      </c>
      <c r="AA23" s="81">
        <v>41.906020558002929</v>
      </c>
      <c r="AB23" s="81">
        <v>0</v>
      </c>
      <c r="AC23" s="81">
        <v>0</v>
      </c>
      <c r="AD23" s="81">
        <v>0</v>
      </c>
      <c r="AE23" s="82">
        <v>751</v>
      </c>
      <c r="AF23" s="83">
        <v>52422.429722240347</v>
      </c>
      <c r="AG23" s="84">
        <v>0.23114689522274101</v>
      </c>
      <c r="AH23" s="85">
        <v>12117.281870328194</v>
      </c>
      <c r="AI23" s="86">
        <v>12868.281870328194</v>
      </c>
      <c r="AJ23" s="87">
        <v>0.201798830508952</v>
      </c>
      <c r="AK23" s="85">
        <v>10578.785010385773</v>
      </c>
      <c r="AL23" s="86">
        <v>23447.066880713966</v>
      </c>
      <c r="AM23" s="88">
        <v>0.18970000000000001</v>
      </c>
      <c r="AN23" s="85">
        <f t="shared" si="1"/>
        <v>4447.9085872714395</v>
      </c>
      <c r="AO23" s="85">
        <v>1342.4264508766887</v>
      </c>
      <c r="AP23" s="85">
        <f t="shared" si="0"/>
        <v>29237.401918862095</v>
      </c>
      <c r="AQ23" s="89">
        <f t="shared" si="2"/>
        <v>1.8485370958811448E-2</v>
      </c>
      <c r="AR23" s="90"/>
      <c r="AS23" s="91"/>
      <c r="AT23" s="91"/>
      <c r="AU23" s="92"/>
    </row>
    <row r="24" spans="1:47" ht="17.100000000000001" customHeight="1" x14ac:dyDescent="0.25">
      <c r="A24" s="74" t="s">
        <v>133</v>
      </c>
      <c r="B24" s="75" t="s">
        <v>18</v>
      </c>
      <c r="C24" s="76">
        <v>158981652</v>
      </c>
      <c r="D24" s="75">
        <v>46332750</v>
      </c>
      <c r="E24" s="75">
        <v>218187604</v>
      </c>
      <c r="F24" s="75">
        <v>30190539</v>
      </c>
      <c r="G24" s="75">
        <v>205314402</v>
      </c>
      <c r="H24" s="75">
        <v>248378143</v>
      </c>
      <c r="I24" s="75">
        <v>436946</v>
      </c>
      <c r="J24" s="77">
        <v>8.1843000000000004</v>
      </c>
      <c r="K24" s="77">
        <v>9.5667000000000009</v>
      </c>
      <c r="L24" s="77">
        <v>11.61</v>
      </c>
      <c r="M24" s="77">
        <v>35.700000000000003</v>
      </c>
      <c r="N24" s="78">
        <v>31.1376247911079</v>
      </c>
      <c r="O24" s="75">
        <v>25086372.933543492</v>
      </c>
      <c r="P24" s="75">
        <v>25962781.627938576</v>
      </c>
      <c r="Q24" s="75">
        <v>37635.314384151592</v>
      </c>
      <c r="R24" s="75">
        <v>702699.52194799692</v>
      </c>
      <c r="S24" s="75">
        <v>727248.78509631858</v>
      </c>
      <c r="T24" s="79">
        <v>1054.2104869510249</v>
      </c>
      <c r="U24" s="80">
        <v>22567.537718826574</v>
      </c>
      <c r="V24" s="81">
        <v>23355.949272791098</v>
      </c>
      <c r="W24" s="81">
        <v>33.856483724220354</v>
      </c>
      <c r="X24" s="82">
        <v>45957.343475341891</v>
      </c>
      <c r="Y24" s="80">
        <v>4754</v>
      </c>
      <c r="Z24" s="81">
        <v>4690.6517262265288</v>
      </c>
      <c r="AA24" s="81">
        <v>63.348273773470879</v>
      </c>
      <c r="AB24" s="81">
        <v>0</v>
      </c>
      <c r="AC24" s="81">
        <v>0</v>
      </c>
      <c r="AD24" s="81">
        <v>0</v>
      </c>
      <c r="AE24" s="82">
        <v>4754</v>
      </c>
      <c r="AF24" s="83">
        <v>41203.343475341891</v>
      </c>
      <c r="AG24" s="84">
        <v>0.202657935547957</v>
      </c>
      <c r="AH24" s="85">
        <v>8350.1845263861724</v>
      </c>
      <c r="AI24" s="86">
        <v>13104.184526386172</v>
      </c>
      <c r="AJ24" s="87">
        <v>0.17566977441786899</v>
      </c>
      <c r="AK24" s="85">
        <v>7238.1820535752813</v>
      </c>
      <c r="AL24" s="86">
        <v>20342.366579961454</v>
      </c>
      <c r="AM24" s="88">
        <v>0.18970000000000001</v>
      </c>
      <c r="AN24" s="85">
        <f t="shared" si="1"/>
        <v>3858.9469402186878</v>
      </c>
      <c r="AO24" s="85">
        <v>1222.4266863045602</v>
      </c>
      <c r="AP24" s="85">
        <f t="shared" si="0"/>
        <v>25423.740206484701</v>
      </c>
      <c r="AQ24" s="89">
        <f t="shared" si="2"/>
        <v>1.6074180263401808E-2</v>
      </c>
      <c r="AR24" s="90"/>
      <c r="AS24" s="91"/>
      <c r="AT24" s="91"/>
      <c r="AU24" s="92"/>
    </row>
    <row r="25" spans="1:47" ht="17.100000000000001" customHeight="1" x14ac:dyDescent="0.25">
      <c r="A25" s="74" t="s">
        <v>125</v>
      </c>
      <c r="B25" s="75" t="s">
        <v>19</v>
      </c>
      <c r="C25" s="76">
        <v>188461771</v>
      </c>
      <c r="D25" s="75">
        <v>26820543</v>
      </c>
      <c r="E25" s="75">
        <v>62825415</v>
      </c>
      <c r="F25" s="75">
        <v>12097478</v>
      </c>
      <c r="G25" s="75">
        <v>215282314</v>
      </c>
      <c r="H25" s="75">
        <v>74922893</v>
      </c>
      <c r="I25" s="75">
        <v>132292351</v>
      </c>
      <c r="J25" s="77">
        <v>9.1958000000000002</v>
      </c>
      <c r="K25" s="77">
        <v>9.8733000000000004</v>
      </c>
      <c r="L25" s="77">
        <v>9.3800000000000008</v>
      </c>
      <c r="M25" s="77">
        <v>38.9</v>
      </c>
      <c r="N25" s="78">
        <v>36.846664705709202</v>
      </c>
      <c r="O25" s="75">
        <v>23410939.124382868</v>
      </c>
      <c r="P25" s="75">
        <v>7588434.7685171114</v>
      </c>
      <c r="Q25" s="75">
        <v>14103662.153518122</v>
      </c>
      <c r="R25" s="75">
        <v>601823.62787616625</v>
      </c>
      <c r="S25" s="75">
        <v>195075.44392074837</v>
      </c>
      <c r="T25" s="79">
        <v>362562.00908786949</v>
      </c>
      <c r="U25" s="80">
        <v>16333.191421336889</v>
      </c>
      <c r="V25" s="81">
        <v>5294.2497096765019</v>
      </c>
      <c r="W25" s="81">
        <v>9839.7510869333146</v>
      </c>
      <c r="X25" s="82">
        <v>31467.192217946707</v>
      </c>
      <c r="Y25" s="80">
        <v>6771</v>
      </c>
      <c r="Z25" s="81">
        <v>5602.8199718706046</v>
      </c>
      <c r="AA25" s="81">
        <v>1168.1800281293952</v>
      </c>
      <c r="AB25" s="81">
        <v>0</v>
      </c>
      <c r="AC25" s="81">
        <v>120</v>
      </c>
      <c r="AD25" s="81">
        <v>120</v>
      </c>
      <c r="AE25" s="82">
        <v>6891</v>
      </c>
      <c r="AF25" s="83">
        <v>24576.192217946707</v>
      </c>
      <c r="AG25" s="84">
        <v>7.3488226909230805E-2</v>
      </c>
      <c r="AH25" s="85">
        <v>1806.0607902773399</v>
      </c>
      <c r="AI25" s="86">
        <v>8697.0607902773409</v>
      </c>
      <c r="AJ25" s="87">
        <v>0.20950590897468099</v>
      </c>
      <c r="AK25" s="85">
        <v>5148.8574897574108</v>
      </c>
      <c r="AL25" s="86">
        <v>13845.918280034752</v>
      </c>
      <c r="AM25" s="88">
        <v>0.18970000000000001</v>
      </c>
      <c r="AN25" s="85">
        <f t="shared" si="1"/>
        <v>2626.5706977225923</v>
      </c>
      <c r="AO25" s="85">
        <v>1118.5453296065293</v>
      </c>
      <c r="AP25" s="85">
        <f t="shared" si="0"/>
        <v>17591.034307363872</v>
      </c>
      <c r="AQ25" s="89">
        <f t="shared" si="2"/>
        <v>1.1121945637413725E-2</v>
      </c>
      <c r="AR25" s="90"/>
      <c r="AS25" s="91"/>
      <c r="AT25" s="91"/>
      <c r="AU25" s="92"/>
    </row>
    <row r="26" spans="1:47" ht="17.100000000000001" customHeight="1" x14ac:dyDescent="0.25">
      <c r="A26" s="74" t="s">
        <v>129</v>
      </c>
      <c r="B26" s="75" t="s">
        <v>20</v>
      </c>
      <c r="C26" s="76">
        <v>84006842.733799994</v>
      </c>
      <c r="D26" s="75">
        <v>9610024.0357000008</v>
      </c>
      <c r="E26" s="75">
        <v>50667157.266199999</v>
      </c>
      <c r="F26" s="75">
        <v>6141975.9643000001</v>
      </c>
      <c r="G26" s="75">
        <v>93616866.769499987</v>
      </c>
      <c r="H26" s="75">
        <v>56809133.230499998</v>
      </c>
      <c r="I26" s="75">
        <v>104794389</v>
      </c>
      <c r="J26" s="77">
        <v>9.4019999999999992</v>
      </c>
      <c r="K26" s="77">
        <v>10.42</v>
      </c>
      <c r="L26" s="77">
        <v>9.3000000000000007</v>
      </c>
      <c r="M26" s="77">
        <v>41.2</v>
      </c>
      <c r="N26" s="78">
        <v>30.358958590348401</v>
      </c>
      <c r="O26" s="75">
        <v>9957122.6089661773</v>
      </c>
      <c r="P26" s="75">
        <v>5451932.1718330132</v>
      </c>
      <c r="Q26" s="75">
        <v>11268213.87096774</v>
      </c>
      <c r="R26" s="75">
        <v>241677.73322733439</v>
      </c>
      <c r="S26" s="75">
        <v>132328.45077264594</v>
      </c>
      <c r="T26" s="79">
        <v>273500.33667397423</v>
      </c>
      <c r="U26" s="80">
        <v>7960.672712408772</v>
      </c>
      <c r="V26" s="81">
        <v>4358.7941390952483</v>
      </c>
      <c r="W26" s="81">
        <v>9008.8840122771653</v>
      </c>
      <c r="X26" s="82">
        <v>21328.350863781186</v>
      </c>
      <c r="Y26" s="80">
        <v>584</v>
      </c>
      <c r="Z26" s="81">
        <v>584</v>
      </c>
      <c r="AA26" s="81">
        <v>0</v>
      </c>
      <c r="AB26" s="81">
        <v>44</v>
      </c>
      <c r="AC26" s="81">
        <v>176</v>
      </c>
      <c r="AD26" s="81">
        <v>220</v>
      </c>
      <c r="AE26" s="82">
        <v>804</v>
      </c>
      <c r="AF26" s="83">
        <v>20524.350863781186</v>
      </c>
      <c r="AG26" s="84">
        <v>0.17238042546294299</v>
      </c>
      <c r="AH26" s="85">
        <v>3537.9963342493224</v>
      </c>
      <c r="AI26" s="86">
        <v>4341.9963342493229</v>
      </c>
      <c r="AJ26" s="87">
        <v>0.26818690664714501</v>
      </c>
      <c r="AK26" s="85">
        <v>5504.3621690981345</v>
      </c>
      <c r="AL26" s="86">
        <v>9846.3585033474574</v>
      </c>
      <c r="AM26" s="88">
        <v>0.18970000000000001</v>
      </c>
      <c r="AN26" s="85">
        <f t="shared" si="1"/>
        <v>1867.8542080850127</v>
      </c>
      <c r="AO26" s="85">
        <v>608.91937640883373</v>
      </c>
      <c r="AP26" s="85">
        <f t="shared" si="0"/>
        <v>12323.132087841304</v>
      </c>
      <c r="AQ26" s="89">
        <f t="shared" si="2"/>
        <v>7.7913102077383518E-3</v>
      </c>
      <c r="AR26" s="90"/>
      <c r="AS26" s="91"/>
      <c r="AT26" s="91"/>
      <c r="AU26" s="92"/>
    </row>
    <row r="27" spans="1:47" ht="17.100000000000001" customHeight="1" x14ac:dyDescent="0.25">
      <c r="A27" s="74" t="s">
        <v>130</v>
      </c>
      <c r="B27" s="75" t="s">
        <v>21</v>
      </c>
      <c r="C27" s="76">
        <v>115270457</v>
      </c>
      <c r="D27" s="75">
        <v>8524763</v>
      </c>
      <c r="E27" s="75">
        <v>64421862</v>
      </c>
      <c r="F27" s="75">
        <v>7338426</v>
      </c>
      <c r="G27" s="75">
        <v>123795220</v>
      </c>
      <c r="H27" s="75">
        <v>71760288</v>
      </c>
      <c r="I27" s="75">
        <v>7192209</v>
      </c>
      <c r="J27" s="77">
        <v>10.502700000000001</v>
      </c>
      <c r="K27" s="77">
        <v>11.01</v>
      </c>
      <c r="L27" s="77">
        <v>10.56</v>
      </c>
      <c r="M27" s="77">
        <v>37.6</v>
      </c>
      <c r="N27" s="78">
        <v>38.263284201068799</v>
      </c>
      <c r="O27" s="75">
        <v>11786990.012092128</v>
      </c>
      <c r="P27" s="75">
        <v>6517737.3297002725</v>
      </c>
      <c r="Q27" s="75">
        <v>681080.39772727271</v>
      </c>
      <c r="R27" s="75">
        <v>313483.77691734384</v>
      </c>
      <c r="S27" s="75">
        <v>173344.07791756044</v>
      </c>
      <c r="T27" s="79">
        <v>18113.840365087039</v>
      </c>
      <c r="U27" s="80">
        <v>8192.8089410732646</v>
      </c>
      <c r="V27" s="81">
        <v>4530.297948463045</v>
      </c>
      <c r="W27" s="81">
        <v>473.40004245064432</v>
      </c>
      <c r="X27" s="82">
        <v>13196.506931986954</v>
      </c>
      <c r="Y27" s="80">
        <v>639</v>
      </c>
      <c r="Z27" s="81">
        <v>588.1704545454545</v>
      </c>
      <c r="AA27" s="81">
        <v>50.829545454545482</v>
      </c>
      <c r="AB27" s="81">
        <v>0</v>
      </c>
      <c r="AC27" s="81">
        <v>0</v>
      </c>
      <c r="AD27" s="81">
        <v>0</v>
      </c>
      <c r="AE27" s="82">
        <v>639</v>
      </c>
      <c r="AF27" s="83">
        <v>12557.506931986954</v>
      </c>
      <c r="AG27" s="84">
        <v>0.18020010126289501</v>
      </c>
      <c r="AH27" s="85">
        <v>2262.8640207535555</v>
      </c>
      <c r="AI27" s="86">
        <v>2901.8640207535555</v>
      </c>
      <c r="AJ27" s="87">
        <v>0.14070110975828301</v>
      </c>
      <c r="AK27" s="85">
        <v>1766.8551611278963</v>
      </c>
      <c r="AL27" s="86">
        <v>4668.7191818814517</v>
      </c>
      <c r="AM27" s="88">
        <v>0.18970000000000001</v>
      </c>
      <c r="AN27" s="85">
        <f t="shared" si="1"/>
        <v>885.65602880291146</v>
      </c>
      <c r="AO27" s="85">
        <v>372.55791138168024</v>
      </c>
      <c r="AP27" s="85">
        <f t="shared" si="0"/>
        <v>5926.9331220660433</v>
      </c>
      <c r="AQ27" s="89">
        <f t="shared" si="2"/>
        <v>3.7473082496695853E-3</v>
      </c>
      <c r="AR27" s="90"/>
      <c r="AS27" s="91"/>
      <c r="AT27" s="91"/>
      <c r="AU27" s="92"/>
    </row>
    <row r="28" spans="1:47" ht="17.100000000000001" customHeight="1" x14ac:dyDescent="0.25">
      <c r="A28" s="74" t="s">
        <v>129</v>
      </c>
      <c r="B28" s="75" t="s">
        <v>22</v>
      </c>
      <c r="C28" s="76">
        <v>109129368</v>
      </c>
      <c r="D28" s="75">
        <v>15021671.259099999</v>
      </c>
      <c r="E28" s="75">
        <v>55236311</v>
      </c>
      <c r="F28" s="75">
        <v>5897328.7408999996</v>
      </c>
      <c r="G28" s="75">
        <v>124151039.25910001</v>
      </c>
      <c r="H28" s="75">
        <v>61133639.740900002</v>
      </c>
      <c r="I28" s="75">
        <v>5499626</v>
      </c>
      <c r="J28" s="77">
        <v>9.4019999999999992</v>
      </c>
      <c r="K28" s="77">
        <v>10.42</v>
      </c>
      <c r="L28" s="77">
        <v>10.34</v>
      </c>
      <c r="M28" s="77">
        <v>41.2</v>
      </c>
      <c r="N28" s="78">
        <v>30.358958590348401</v>
      </c>
      <c r="O28" s="75">
        <v>13204747.847170817</v>
      </c>
      <c r="P28" s="75">
        <v>5866951.9904894438</v>
      </c>
      <c r="Q28" s="75">
        <v>531878.72340425535</v>
      </c>
      <c r="R28" s="75">
        <v>320503.58852356346</v>
      </c>
      <c r="S28" s="75">
        <v>142401.74734197679</v>
      </c>
      <c r="T28" s="79">
        <v>12909.677752530468</v>
      </c>
      <c r="U28" s="80">
        <v>10557.133821627751</v>
      </c>
      <c r="V28" s="81">
        <v>4690.600532893397</v>
      </c>
      <c r="W28" s="81">
        <v>425.23453873133388</v>
      </c>
      <c r="X28" s="82">
        <v>15672.968893252482</v>
      </c>
      <c r="Y28" s="80">
        <v>449</v>
      </c>
      <c r="Z28" s="81">
        <v>443.11790393013098</v>
      </c>
      <c r="AA28" s="81">
        <v>5.882096069869009</v>
      </c>
      <c r="AB28" s="81">
        <v>0</v>
      </c>
      <c r="AC28" s="81">
        <v>0</v>
      </c>
      <c r="AD28" s="81">
        <v>0</v>
      </c>
      <c r="AE28" s="82">
        <v>449</v>
      </c>
      <c r="AF28" s="83">
        <v>15223.968893252482</v>
      </c>
      <c r="AG28" s="84">
        <v>0.17238042546294299</v>
      </c>
      <c r="AH28" s="85">
        <v>2624.3142350534722</v>
      </c>
      <c r="AI28" s="86">
        <v>3073.3142350534722</v>
      </c>
      <c r="AJ28" s="87">
        <v>0.26818690664714501</v>
      </c>
      <c r="AK28" s="85">
        <v>4082.8691243737426</v>
      </c>
      <c r="AL28" s="86">
        <v>7156.1833594272148</v>
      </c>
      <c r="AM28" s="88">
        <v>0.18970000000000001</v>
      </c>
      <c r="AN28" s="85">
        <f t="shared" si="1"/>
        <v>1357.5279832833428</v>
      </c>
      <c r="AO28" s="85">
        <v>451.66688615256635</v>
      </c>
      <c r="AP28" s="85">
        <f t="shared" si="0"/>
        <v>8965.3782288631246</v>
      </c>
      <c r="AQ28" s="89">
        <f t="shared" si="2"/>
        <v>5.6683676205740259E-3</v>
      </c>
      <c r="AR28" s="90"/>
      <c r="AS28" s="91"/>
      <c r="AT28" s="91"/>
      <c r="AU28" s="92"/>
    </row>
    <row r="29" spans="1:47" ht="17.100000000000001" customHeight="1" x14ac:dyDescent="0.25">
      <c r="A29" s="74" t="s">
        <v>134</v>
      </c>
      <c r="B29" s="75" t="s">
        <v>23</v>
      </c>
      <c r="C29" s="76">
        <v>486907162</v>
      </c>
      <c r="D29" s="75">
        <v>51696773</v>
      </c>
      <c r="E29" s="75">
        <v>257836359</v>
      </c>
      <c r="F29" s="75">
        <v>19950855</v>
      </c>
      <c r="G29" s="75">
        <v>538603935</v>
      </c>
      <c r="H29" s="75">
        <v>277787214</v>
      </c>
      <c r="I29" s="75">
        <v>61626564</v>
      </c>
      <c r="J29" s="77">
        <v>9.6051000000000002</v>
      </c>
      <c r="K29" s="77">
        <v>10.716699999999999</v>
      </c>
      <c r="L29" s="77">
        <v>10.56</v>
      </c>
      <c r="M29" s="77">
        <v>35.700000000000003</v>
      </c>
      <c r="N29" s="78">
        <v>30.543572035619899</v>
      </c>
      <c r="O29" s="75">
        <v>56074786.831995502</v>
      </c>
      <c r="P29" s="75">
        <v>25920965.782377038</v>
      </c>
      <c r="Q29" s="75">
        <v>5835848.8636363633</v>
      </c>
      <c r="R29" s="75">
        <v>1570722.3202239636</v>
      </c>
      <c r="S29" s="75">
        <v>726077.47289571527</v>
      </c>
      <c r="T29" s="79">
        <v>163469.15584415582</v>
      </c>
      <c r="U29" s="80">
        <v>51425.626262448546</v>
      </c>
      <c r="V29" s="81">
        <v>23771.858512454408</v>
      </c>
      <c r="W29" s="81">
        <v>5351.9986350489116</v>
      </c>
      <c r="X29" s="82">
        <v>80549.483409951863</v>
      </c>
      <c r="Y29" s="80">
        <v>344</v>
      </c>
      <c r="Z29" s="81">
        <v>344</v>
      </c>
      <c r="AA29" s="81">
        <v>0</v>
      </c>
      <c r="AB29" s="81">
        <v>0</v>
      </c>
      <c r="AC29" s="81">
        <v>0</v>
      </c>
      <c r="AD29" s="81">
        <v>0</v>
      </c>
      <c r="AE29" s="82">
        <v>344</v>
      </c>
      <c r="AF29" s="83">
        <v>80205.483409951863</v>
      </c>
      <c r="AG29" s="84">
        <v>0.126801981381476</v>
      </c>
      <c r="AH29" s="85">
        <v>10170.214214040998</v>
      </c>
      <c r="AI29" s="86">
        <v>10514.214214040998</v>
      </c>
      <c r="AJ29" s="87">
        <v>0.31121846178540402</v>
      </c>
      <c r="AK29" s="85">
        <v>24961.427173599957</v>
      </c>
      <c r="AL29" s="86">
        <v>35475.641387640957</v>
      </c>
      <c r="AM29" s="88">
        <v>0.18970000000000001</v>
      </c>
      <c r="AN29" s="85">
        <f t="shared" si="1"/>
        <v>6729.72917123549</v>
      </c>
      <c r="AO29" s="85">
        <v>2053.8911112163032</v>
      </c>
      <c r="AP29" s="85">
        <f t="shared" si="0"/>
        <v>44259.261670092754</v>
      </c>
      <c r="AQ29" s="89">
        <f t="shared" si="2"/>
        <v>2.7982953909695789E-2</v>
      </c>
      <c r="AR29" s="90"/>
      <c r="AS29" s="91"/>
      <c r="AT29" s="91"/>
      <c r="AU29" s="92"/>
    </row>
    <row r="30" spans="1:47" ht="17.100000000000001" customHeight="1" x14ac:dyDescent="0.25">
      <c r="A30" s="74" t="s">
        <v>134</v>
      </c>
      <c r="B30" s="75" t="s">
        <v>24</v>
      </c>
      <c r="C30" s="76">
        <v>371036097</v>
      </c>
      <c r="D30" s="75">
        <v>30229672</v>
      </c>
      <c r="E30" s="75">
        <v>321780183</v>
      </c>
      <c r="F30" s="75">
        <v>23334763</v>
      </c>
      <c r="G30" s="75">
        <v>401265769</v>
      </c>
      <c r="H30" s="75">
        <v>345114946</v>
      </c>
      <c r="I30" s="75">
        <v>32762481</v>
      </c>
      <c r="J30" s="77">
        <v>9.6051000000000002</v>
      </c>
      <c r="K30" s="77">
        <v>10.716699999999999</v>
      </c>
      <c r="L30" s="77">
        <v>10.78</v>
      </c>
      <c r="M30" s="77">
        <v>35.700000000000003</v>
      </c>
      <c r="N30" s="78">
        <v>30.543572035619899</v>
      </c>
      <c r="O30" s="75">
        <v>41776323.932077751</v>
      </c>
      <c r="P30" s="75">
        <v>32203471.777692761</v>
      </c>
      <c r="Q30" s="75">
        <v>3039191.1873840448</v>
      </c>
      <c r="R30" s="75">
        <v>1170205.1521590406</v>
      </c>
      <c r="S30" s="75">
        <v>902058.03298859263</v>
      </c>
      <c r="T30" s="79">
        <v>85131.405809076881</v>
      </c>
      <c r="U30" s="80">
        <v>38312.648919856125</v>
      </c>
      <c r="V30" s="81">
        <v>29533.481936448461</v>
      </c>
      <c r="W30" s="81">
        <v>2787.2118464008295</v>
      </c>
      <c r="X30" s="82">
        <v>70633.342702705413</v>
      </c>
      <c r="Y30" s="80">
        <v>761</v>
      </c>
      <c r="Z30" s="81">
        <v>655.86184210526312</v>
      </c>
      <c r="AA30" s="81">
        <v>105.13815789473688</v>
      </c>
      <c r="AB30" s="81">
        <v>0</v>
      </c>
      <c r="AC30" s="81">
        <v>0</v>
      </c>
      <c r="AD30" s="81">
        <v>0</v>
      </c>
      <c r="AE30" s="82">
        <v>761</v>
      </c>
      <c r="AF30" s="83">
        <v>69872.342702705413</v>
      </c>
      <c r="AG30" s="84">
        <v>0.126801981381476</v>
      </c>
      <c r="AH30" s="85">
        <v>8859.9514984685629</v>
      </c>
      <c r="AI30" s="86">
        <v>9620.9514984685629</v>
      </c>
      <c r="AJ30" s="87">
        <v>0.31121846178540402</v>
      </c>
      <c r="AK30" s="85">
        <v>21745.563017278575</v>
      </c>
      <c r="AL30" s="86">
        <v>31366.514515747138</v>
      </c>
      <c r="AM30" s="88">
        <v>0.18970000000000001</v>
      </c>
      <c r="AN30" s="85">
        <f t="shared" si="1"/>
        <v>5950.2278036372327</v>
      </c>
      <c r="AO30" s="85">
        <v>1789.2814492922726</v>
      </c>
      <c r="AP30" s="85">
        <f t="shared" si="0"/>
        <v>39106.023768676641</v>
      </c>
      <c r="AQ30" s="89">
        <f t="shared" si="2"/>
        <v>2.4724815087681356E-2</v>
      </c>
      <c r="AR30" s="90"/>
      <c r="AS30" s="91"/>
      <c r="AT30" s="91"/>
      <c r="AU30" s="92"/>
    </row>
    <row r="31" spans="1:47" ht="17.100000000000001" customHeight="1" x14ac:dyDescent="0.25">
      <c r="A31" s="74" t="s">
        <v>125</v>
      </c>
      <c r="B31" s="75" t="s">
        <v>25</v>
      </c>
      <c r="C31" s="76">
        <v>162999846.5934</v>
      </c>
      <c r="D31" s="75">
        <v>18443512.2555</v>
      </c>
      <c r="E31" s="75">
        <v>103511153.4066</v>
      </c>
      <c r="F31" s="75">
        <v>23066487.7445</v>
      </c>
      <c r="G31" s="75">
        <v>181443358.84889999</v>
      </c>
      <c r="H31" s="75">
        <v>126577641.15109999</v>
      </c>
      <c r="I31" s="75">
        <v>130693255</v>
      </c>
      <c r="J31" s="77">
        <v>9.1958000000000002</v>
      </c>
      <c r="K31" s="77">
        <v>9.8733000000000004</v>
      </c>
      <c r="L31" s="77">
        <v>10.78</v>
      </c>
      <c r="M31" s="77">
        <v>38.9</v>
      </c>
      <c r="N31" s="78">
        <v>36.846664705709202</v>
      </c>
      <c r="O31" s="75">
        <v>19731111.904228017</v>
      </c>
      <c r="P31" s="75">
        <v>12820195.998409852</v>
      </c>
      <c r="Q31" s="75">
        <v>12123678.571428573</v>
      </c>
      <c r="R31" s="75">
        <v>507226.52710097731</v>
      </c>
      <c r="S31" s="75">
        <v>329568.02052467485</v>
      </c>
      <c r="T31" s="79">
        <v>311662.68821153144</v>
      </c>
      <c r="U31" s="80">
        <v>13765.873550622484</v>
      </c>
      <c r="V31" s="81">
        <v>8944.3107851661262</v>
      </c>
      <c r="W31" s="81">
        <v>8458.3690464456304</v>
      </c>
      <c r="X31" s="82">
        <v>31168.55338223424</v>
      </c>
      <c r="Y31" s="80">
        <v>2255</v>
      </c>
      <c r="Z31" s="81">
        <v>2200.1510396233816</v>
      </c>
      <c r="AA31" s="81">
        <v>54.848960376618251</v>
      </c>
      <c r="AB31" s="81">
        <v>1190</v>
      </c>
      <c r="AC31" s="81">
        <v>54</v>
      </c>
      <c r="AD31" s="81">
        <v>1244</v>
      </c>
      <c r="AE31" s="82">
        <v>3499</v>
      </c>
      <c r="AF31" s="83">
        <v>27669.55338223424</v>
      </c>
      <c r="AG31" s="84">
        <v>7.3488226909230805E-2</v>
      </c>
      <c r="AH31" s="85">
        <v>2033.3864174307046</v>
      </c>
      <c r="AI31" s="86">
        <v>5532.3864174307046</v>
      </c>
      <c r="AJ31" s="87">
        <v>0.20950590897468099</v>
      </c>
      <c r="AK31" s="85">
        <v>5796.9349322684475</v>
      </c>
      <c r="AL31" s="86">
        <v>11329.321349699152</v>
      </c>
      <c r="AM31" s="88">
        <v>0.18970000000000001</v>
      </c>
      <c r="AN31" s="85">
        <f t="shared" si="1"/>
        <v>2149.1722600379294</v>
      </c>
      <c r="AO31" s="85">
        <v>1259.3346208203784</v>
      </c>
      <c r="AP31" s="85">
        <f t="shared" si="0"/>
        <v>14737.828230557459</v>
      </c>
      <c r="AQ31" s="89">
        <f t="shared" si="2"/>
        <v>9.318003792715291E-3</v>
      </c>
      <c r="AR31" s="90"/>
      <c r="AS31" s="91"/>
      <c r="AT31" s="91"/>
      <c r="AU31" s="92"/>
    </row>
    <row r="32" spans="1:47" ht="17.100000000000001" customHeight="1" x14ac:dyDescent="0.25">
      <c r="A32" s="74" t="s">
        <v>132</v>
      </c>
      <c r="B32" s="75" t="s">
        <v>26</v>
      </c>
      <c r="C32" s="76">
        <v>208092315</v>
      </c>
      <c r="D32" s="75">
        <v>29097967</v>
      </c>
      <c r="E32" s="75">
        <v>197699567</v>
      </c>
      <c r="F32" s="75">
        <v>27032073</v>
      </c>
      <c r="G32" s="75">
        <v>237190282</v>
      </c>
      <c r="H32" s="75">
        <v>224731640</v>
      </c>
      <c r="I32" s="75">
        <v>5823059</v>
      </c>
      <c r="J32" s="77">
        <v>9.4664999999999999</v>
      </c>
      <c r="K32" s="77">
        <v>10.5</v>
      </c>
      <c r="L32" s="77">
        <v>9.3000000000000007</v>
      </c>
      <c r="M32" s="77">
        <v>35.799999999999997</v>
      </c>
      <c r="N32" s="78">
        <v>26.7290676925757</v>
      </c>
      <c r="O32" s="75">
        <v>25055752.601278193</v>
      </c>
      <c r="P32" s="75">
        <v>21403013.333333332</v>
      </c>
      <c r="Q32" s="75">
        <v>626135.37634408602</v>
      </c>
      <c r="R32" s="75">
        <v>699881.35757760319</v>
      </c>
      <c r="S32" s="75">
        <v>597849.53445065173</v>
      </c>
      <c r="T32" s="79">
        <v>17489.814981678381</v>
      </c>
      <c r="U32" s="80">
        <v>26184.278689675477</v>
      </c>
      <c r="V32" s="81">
        <v>22367.017859613232</v>
      </c>
      <c r="W32" s="81">
        <v>654.33688832088876</v>
      </c>
      <c r="X32" s="82">
        <v>49205.633437609598</v>
      </c>
      <c r="Y32" s="80">
        <v>250</v>
      </c>
      <c r="Z32" s="81">
        <v>244.48529411764704</v>
      </c>
      <c r="AA32" s="81">
        <v>5.5147058823529491</v>
      </c>
      <c r="AB32" s="81">
        <v>0</v>
      </c>
      <c r="AC32" s="81">
        <v>0</v>
      </c>
      <c r="AD32" s="81">
        <v>0</v>
      </c>
      <c r="AE32" s="82">
        <v>250</v>
      </c>
      <c r="AF32" s="83">
        <v>48955.633437609598</v>
      </c>
      <c r="AG32" s="84">
        <v>0.23114689522274101</v>
      </c>
      <c r="AH32" s="85">
        <v>11315.942672766063</v>
      </c>
      <c r="AI32" s="86">
        <v>11565.942672766063</v>
      </c>
      <c r="AJ32" s="87">
        <v>0.201798830508952</v>
      </c>
      <c r="AK32" s="85">
        <v>9879.1895745345118</v>
      </c>
      <c r="AL32" s="86">
        <v>21445.132247300575</v>
      </c>
      <c r="AM32" s="88">
        <v>0.18970000000000001</v>
      </c>
      <c r="AN32" s="85">
        <f t="shared" si="1"/>
        <v>4068.141587312919</v>
      </c>
      <c r="AO32" s="85">
        <v>1253.6492031041589</v>
      </c>
      <c r="AP32" s="85">
        <f t="shared" si="0"/>
        <v>26766.923037717654</v>
      </c>
      <c r="AQ32" s="89">
        <f t="shared" si="2"/>
        <v>1.6923408692444592E-2</v>
      </c>
      <c r="AR32" s="90"/>
      <c r="AS32" s="91"/>
      <c r="AT32" s="91"/>
      <c r="AU32" s="92"/>
    </row>
    <row r="33" spans="1:47" ht="17.100000000000001" customHeight="1" x14ac:dyDescent="0.25">
      <c r="A33" s="74" t="s">
        <v>128</v>
      </c>
      <c r="B33" s="75" t="s">
        <v>27</v>
      </c>
      <c r="C33" s="76">
        <v>109879286</v>
      </c>
      <c r="D33" s="75">
        <v>17002852.480799999</v>
      </c>
      <c r="E33" s="75">
        <v>129461324</v>
      </c>
      <c r="F33" s="75">
        <v>22688147.519200001</v>
      </c>
      <c r="G33" s="75">
        <v>126882138.4808</v>
      </c>
      <c r="H33" s="75">
        <v>152149471.5192</v>
      </c>
      <c r="I33" s="75">
        <v>45223122</v>
      </c>
      <c r="J33" s="77">
        <v>8.9762000000000004</v>
      </c>
      <c r="K33" s="77">
        <v>9.8733000000000004</v>
      </c>
      <c r="L33" s="77">
        <v>11.5</v>
      </c>
      <c r="M33" s="77">
        <v>46.4</v>
      </c>
      <c r="N33" s="78">
        <v>29.155234549841499</v>
      </c>
      <c r="O33" s="75">
        <v>14135395.655266147</v>
      </c>
      <c r="P33" s="75">
        <v>15410194.313876819</v>
      </c>
      <c r="Q33" s="75">
        <v>3932445.3913043477</v>
      </c>
      <c r="R33" s="75">
        <v>304642.1477428049</v>
      </c>
      <c r="S33" s="75">
        <v>332116.25676458661</v>
      </c>
      <c r="T33" s="79">
        <v>84750.978260869568</v>
      </c>
      <c r="U33" s="80">
        <v>10448.969197006891</v>
      </c>
      <c r="V33" s="81">
        <v>11391.308006691792</v>
      </c>
      <c r="W33" s="81">
        <v>2906.8872046282445</v>
      </c>
      <c r="X33" s="82">
        <v>24747.164408326928</v>
      </c>
      <c r="Y33" s="80">
        <v>480</v>
      </c>
      <c r="Z33" s="81">
        <v>351.378640776699</v>
      </c>
      <c r="AA33" s="81">
        <v>128.621359223301</v>
      </c>
      <c r="AB33" s="81">
        <v>0</v>
      </c>
      <c r="AC33" s="81">
        <v>0</v>
      </c>
      <c r="AD33" s="81">
        <v>0</v>
      </c>
      <c r="AE33" s="82">
        <v>480</v>
      </c>
      <c r="AF33" s="83">
        <v>24267.164408326928</v>
      </c>
      <c r="AG33" s="84">
        <v>0.14353615871897801</v>
      </c>
      <c r="AH33" s="85">
        <v>3483.2155621731481</v>
      </c>
      <c r="AI33" s="86">
        <v>3963.2155621731481</v>
      </c>
      <c r="AJ33" s="87">
        <v>0.28774350226067802</v>
      </c>
      <c r="AK33" s="85">
        <v>6982.7188767876623</v>
      </c>
      <c r="AL33" s="86">
        <v>10945.93443896081</v>
      </c>
      <c r="AM33" s="88">
        <v>0.18970000000000001</v>
      </c>
      <c r="AN33" s="85">
        <f t="shared" si="1"/>
        <v>2076.4437630708658</v>
      </c>
      <c r="AO33" s="85">
        <v>890.6599959816408</v>
      </c>
      <c r="AP33" s="85">
        <f t="shared" si="0"/>
        <v>13913.038198013317</v>
      </c>
      <c r="AQ33" s="89">
        <f t="shared" si="2"/>
        <v>8.7965296290047137E-3</v>
      </c>
      <c r="AR33" s="90"/>
      <c r="AS33" s="91"/>
      <c r="AT33" s="91"/>
      <c r="AU33" s="92"/>
    </row>
    <row r="34" spans="1:47" ht="17.100000000000001" customHeight="1" x14ac:dyDescent="0.25">
      <c r="A34" s="74" t="s">
        <v>132</v>
      </c>
      <c r="B34" s="75" t="s">
        <v>28</v>
      </c>
      <c r="C34" s="76">
        <v>307036484</v>
      </c>
      <c r="D34" s="75">
        <v>38054636</v>
      </c>
      <c r="E34" s="75">
        <v>258297376</v>
      </c>
      <c r="F34" s="75">
        <v>26175153</v>
      </c>
      <c r="G34" s="75">
        <v>345091120</v>
      </c>
      <c r="H34" s="75">
        <v>284472529</v>
      </c>
      <c r="I34" s="93">
        <v>0</v>
      </c>
      <c r="J34" s="77">
        <v>9.4664999999999999</v>
      </c>
      <c r="K34" s="77">
        <v>10.86</v>
      </c>
      <c r="L34" s="77">
        <v>10.19</v>
      </c>
      <c r="M34" s="77">
        <v>41.6</v>
      </c>
      <c r="N34" s="78">
        <v>26.7290676925757</v>
      </c>
      <c r="O34" s="75">
        <v>36453929.118470393</v>
      </c>
      <c r="P34" s="75">
        <v>26194523.84898711</v>
      </c>
      <c r="Q34" s="93">
        <v>0</v>
      </c>
      <c r="R34" s="75">
        <v>876296.37304015364</v>
      </c>
      <c r="S34" s="75">
        <v>629676.05406219012</v>
      </c>
      <c r="T34" s="94">
        <v>0</v>
      </c>
      <c r="U34" s="80">
        <v>32784.397238200523</v>
      </c>
      <c r="V34" s="81">
        <v>23557.726042090489</v>
      </c>
      <c r="W34" s="81">
        <v>0</v>
      </c>
      <c r="X34" s="82">
        <v>56342.123280291009</v>
      </c>
      <c r="Y34" s="80">
        <v>281</v>
      </c>
      <c r="Z34" s="81">
        <v>256.41249999999997</v>
      </c>
      <c r="AA34" s="81">
        <v>24.587500000000006</v>
      </c>
      <c r="AB34" s="81">
        <v>0</v>
      </c>
      <c r="AC34" s="81">
        <v>0</v>
      </c>
      <c r="AD34" s="81">
        <v>0</v>
      </c>
      <c r="AE34" s="82">
        <v>281</v>
      </c>
      <c r="AF34" s="83">
        <v>56061.123280291009</v>
      </c>
      <c r="AG34" s="84">
        <v>0.23114689522274101</v>
      </c>
      <c r="AH34" s="85">
        <v>12958.354588938593</v>
      </c>
      <c r="AI34" s="86">
        <v>13239.354588938593</v>
      </c>
      <c r="AJ34" s="87">
        <v>0.201798830508952</v>
      </c>
      <c r="AK34" s="85">
        <v>11313.069114980852</v>
      </c>
      <c r="AL34" s="86">
        <v>24552.423703919445</v>
      </c>
      <c r="AM34" s="88">
        <v>0.18970000000000001</v>
      </c>
      <c r="AN34" s="85">
        <f t="shared" si="1"/>
        <v>4657.5947766335184</v>
      </c>
      <c r="AO34" s="85">
        <v>1435.6056206489261</v>
      </c>
      <c r="AP34" s="85">
        <f t="shared" si="0"/>
        <v>30645.624101201891</v>
      </c>
      <c r="AQ34" s="89">
        <f t="shared" si="2"/>
        <v>1.9375720570080576E-2</v>
      </c>
      <c r="AR34" s="90"/>
      <c r="AS34" s="91"/>
      <c r="AT34" s="91"/>
      <c r="AU34" s="92"/>
    </row>
    <row r="35" spans="1:47" ht="17.100000000000001" customHeight="1" x14ac:dyDescent="0.25">
      <c r="A35" s="74" t="s">
        <v>128</v>
      </c>
      <c r="B35" s="75" t="s">
        <v>29</v>
      </c>
      <c r="C35" s="76">
        <v>37896951.143399999</v>
      </c>
      <c r="D35" s="75">
        <v>5986355.0097000003</v>
      </c>
      <c r="E35" s="75">
        <v>45153048.856600001</v>
      </c>
      <c r="F35" s="75">
        <v>2951644.9903000002</v>
      </c>
      <c r="G35" s="75">
        <v>43883306.153099999</v>
      </c>
      <c r="H35" s="75">
        <v>48104693.846900001</v>
      </c>
      <c r="I35" s="75">
        <v>1037949</v>
      </c>
      <c r="J35" s="77">
        <v>8.9762000000000004</v>
      </c>
      <c r="K35" s="77">
        <v>9.8232999999999997</v>
      </c>
      <c r="L35" s="77">
        <v>11.52</v>
      </c>
      <c r="M35" s="77">
        <v>41</v>
      </c>
      <c r="N35" s="78">
        <v>29.155234549841499</v>
      </c>
      <c r="O35" s="75">
        <v>4888851.2012989903</v>
      </c>
      <c r="P35" s="75">
        <v>4896999.3634420205</v>
      </c>
      <c r="Q35" s="75">
        <v>90099.739583333343</v>
      </c>
      <c r="R35" s="75">
        <v>119240.27320241439</v>
      </c>
      <c r="S35" s="75">
        <v>119439.00886443953</v>
      </c>
      <c r="T35" s="79">
        <v>2197.5546239837399</v>
      </c>
      <c r="U35" s="80">
        <v>4089.840985452221</v>
      </c>
      <c r="V35" s="81">
        <v>4096.6574513491214</v>
      </c>
      <c r="W35" s="81">
        <v>75.374273536608769</v>
      </c>
      <c r="X35" s="82">
        <v>8261.8727103379515</v>
      </c>
      <c r="Y35" s="80">
        <v>1910</v>
      </c>
      <c r="Z35" s="81">
        <v>1709.3080471553048</v>
      </c>
      <c r="AA35" s="81">
        <v>200.69195284469509</v>
      </c>
      <c r="AB35" s="81">
        <v>0</v>
      </c>
      <c r="AC35" s="81">
        <v>0</v>
      </c>
      <c r="AD35" s="81">
        <v>0</v>
      </c>
      <c r="AE35" s="82">
        <v>1910</v>
      </c>
      <c r="AF35" s="83">
        <v>6351.8727103379515</v>
      </c>
      <c r="AG35" s="84">
        <v>0.14353615871897801</v>
      </c>
      <c r="AH35" s="85">
        <v>911.72340951381329</v>
      </c>
      <c r="AI35" s="86">
        <v>2821.7234095138133</v>
      </c>
      <c r="AJ35" s="87">
        <v>0.28774350226067802</v>
      </c>
      <c r="AK35" s="85">
        <v>1827.7100995866672</v>
      </c>
      <c r="AL35" s="86">
        <v>4649.4335091004805</v>
      </c>
      <c r="AM35" s="88">
        <v>0.18970000000000001</v>
      </c>
      <c r="AN35" s="85">
        <f t="shared" si="1"/>
        <v>881.99753667636116</v>
      </c>
      <c r="AO35" s="85">
        <v>233.12814086858259</v>
      </c>
      <c r="AP35" s="85">
        <f t="shared" si="0"/>
        <v>5764.5591866454242</v>
      </c>
      <c r="AQ35" s="89">
        <f t="shared" si="2"/>
        <v>3.6446471979584266E-3</v>
      </c>
      <c r="AR35" s="90"/>
      <c r="AS35" s="91"/>
      <c r="AT35" s="91"/>
      <c r="AU35" s="92"/>
    </row>
    <row r="36" spans="1:47" ht="17.100000000000001" customHeight="1" x14ac:dyDescent="0.25">
      <c r="A36" s="74" t="s">
        <v>129</v>
      </c>
      <c r="B36" s="75" t="s">
        <v>30</v>
      </c>
      <c r="C36" s="76">
        <v>34600276</v>
      </c>
      <c r="D36" s="75">
        <v>2315406</v>
      </c>
      <c r="E36" s="75">
        <v>19185730</v>
      </c>
      <c r="F36" s="75">
        <v>1008436</v>
      </c>
      <c r="G36" s="75">
        <v>36915682</v>
      </c>
      <c r="H36" s="75">
        <v>20194166</v>
      </c>
      <c r="I36" s="75">
        <v>26716395</v>
      </c>
      <c r="J36" s="77">
        <v>9.4019999999999992</v>
      </c>
      <c r="K36" s="77">
        <v>10.42</v>
      </c>
      <c r="L36" s="77">
        <v>10.43</v>
      </c>
      <c r="M36" s="77">
        <v>41.2</v>
      </c>
      <c r="N36" s="78">
        <v>30.358958590348401</v>
      </c>
      <c r="O36" s="75">
        <v>3926364.8159965966</v>
      </c>
      <c r="P36" s="75">
        <v>1938019.7696737044</v>
      </c>
      <c r="Q36" s="75">
        <v>2561495.2061361456</v>
      </c>
      <c r="R36" s="75">
        <v>95300.116893121274</v>
      </c>
      <c r="S36" s="75">
        <v>47039.314797905441</v>
      </c>
      <c r="T36" s="79">
        <v>62172.213741168576</v>
      </c>
      <c r="U36" s="80">
        <v>3139.1102105662712</v>
      </c>
      <c r="V36" s="81">
        <v>1549.4376942448873</v>
      </c>
      <c r="W36" s="81">
        <v>2047.9033744238552</v>
      </c>
      <c r="X36" s="82">
        <v>6736.4512792350133</v>
      </c>
      <c r="Y36" s="80">
        <v>153</v>
      </c>
      <c r="Z36" s="81">
        <v>153</v>
      </c>
      <c r="AA36" s="81">
        <v>0</v>
      </c>
      <c r="AB36" s="81">
        <v>0</v>
      </c>
      <c r="AC36" s="81">
        <v>0</v>
      </c>
      <c r="AD36" s="81">
        <v>0</v>
      </c>
      <c r="AE36" s="82">
        <v>153</v>
      </c>
      <c r="AF36" s="83">
        <v>6583.4512792350133</v>
      </c>
      <c r="AG36" s="84">
        <v>0.17238042546294299</v>
      </c>
      <c r="AH36" s="85">
        <v>1134.8581325290879</v>
      </c>
      <c r="AI36" s="86">
        <v>1287.8581325290879</v>
      </c>
      <c r="AJ36" s="87">
        <v>0.26818690664714501</v>
      </c>
      <c r="AK36" s="85">
        <v>1765.5954336402278</v>
      </c>
      <c r="AL36" s="86">
        <v>3053.4535661693158</v>
      </c>
      <c r="AM36" s="88">
        <v>0.18970000000000001</v>
      </c>
      <c r="AN36" s="85">
        <f t="shared" si="1"/>
        <v>579.24014150231926</v>
      </c>
      <c r="AO36" s="85">
        <v>195.3187739858773</v>
      </c>
      <c r="AP36" s="85">
        <f t="shared" si="0"/>
        <v>3828.0124816575121</v>
      </c>
      <c r="AQ36" s="89">
        <f t="shared" si="2"/>
        <v>2.4202639808685688E-3</v>
      </c>
      <c r="AR36" s="90"/>
      <c r="AS36" s="91"/>
      <c r="AT36" s="91"/>
      <c r="AU36" s="92"/>
    </row>
    <row r="37" spans="1:47" ht="17.100000000000001" customHeight="1" x14ac:dyDescent="0.25">
      <c r="A37" s="74" t="s">
        <v>130</v>
      </c>
      <c r="B37" s="75" t="s">
        <v>31</v>
      </c>
      <c r="C37" s="76">
        <v>230315832</v>
      </c>
      <c r="D37" s="75">
        <v>19795334</v>
      </c>
      <c r="E37" s="75">
        <v>37230807</v>
      </c>
      <c r="F37" s="75">
        <v>1495609</v>
      </c>
      <c r="G37" s="75">
        <v>250111166</v>
      </c>
      <c r="H37" s="75">
        <v>38726416</v>
      </c>
      <c r="I37" s="75">
        <v>2178019</v>
      </c>
      <c r="J37" s="77">
        <v>10.502700000000001</v>
      </c>
      <c r="K37" s="77">
        <v>11.01</v>
      </c>
      <c r="L37" s="77">
        <v>10.56</v>
      </c>
      <c r="M37" s="77">
        <v>37.6</v>
      </c>
      <c r="N37" s="78">
        <v>38.263284201068799</v>
      </c>
      <c r="O37" s="75">
        <v>23813987.450845972</v>
      </c>
      <c r="P37" s="75">
        <v>3517385.6494096275</v>
      </c>
      <c r="Q37" s="75">
        <v>206251.79924242423</v>
      </c>
      <c r="R37" s="75">
        <v>633350.73007569066</v>
      </c>
      <c r="S37" s="75">
        <v>93547.490675787965</v>
      </c>
      <c r="T37" s="79">
        <v>5485.4201926176656</v>
      </c>
      <c r="U37" s="80">
        <v>16552.440369402462</v>
      </c>
      <c r="V37" s="81">
        <v>2444.8369403997717</v>
      </c>
      <c r="W37" s="81">
        <v>143.35988943846181</v>
      </c>
      <c r="X37" s="82">
        <v>19140.637199240697</v>
      </c>
      <c r="Y37" s="80">
        <v>545</v>
      </c>
      <c r="Z37" s="81">
        <v>542.99632352941182</v>
      </c>
      <c r="AA37" s="81">
        <v>2.0036764705882284</v>
      </c>
      <c r="AB37" s="81">
        <v>0</v>
      </c>
      <c r="AC37" s="81">
        <v>0</v>
      </c>
      <c r="AD37" s="81">
        <v>0</v>
      </c>
      <c r="AE37" s="82">
        <v>545</v>
      </c>
      <c r="AF37" s="83">
        <v>18595.637199240697</v>
      </c>
      <c r="AG37" s="84">
        <v>0.18020010126289501</v>
      </c>
      <c r="AH37" s="85">
        <v>3350.9357063512311</v>
      </c>
      <c r="AI37" s="86">
        <v>3895.9357063512311</v>
      </c>
      <c r="AJ37" s="87">
        <v>0.14070110975828301</v>
      </c>
      <c r="AK37" s="85">
        <v>2616.4267905955753</v>
      </c>
      <c r="AL37" s="86">
        <v>6512.3624969468065</v>
      </c>
      <c r="AM37" s="88">
        <v>0.18970000000000001</v>
      </c>
      <c r="AN37" s="85">
        <f t="shared" si="1"/>
        <v>1235.3951656708093</v>
      </c>
      <c r="AO37" s="85">
        <v>551.6980236031925</v>
      </c>
      <c r="AP37" s="85">
        <f t="shared" si="0"/>
        <v>8299.4556862208083</v>
      </c>
      <c r="AQ37" s="89">
        <f t="shared" si="2"/>
        <v>5.2473375555655262E-3</v>
      </c>
      <c r="AR37" s="90"/>
      <c r="AS37" s="91"/>
      <c r="AT37" s="91"/>
      <c r="AU37" s="92"/>
    </row>
    <row r="38" spans="1:47" ht="17.100000000000001" customHeight="1" x14ac:dyDescent="0.25">
      <c r="A38" s="74" t="s">
        <v>126</v>
      </c>
      <c r="B38" s="75" t="s">
        <v>32</v>
      </c>
      <c r="C38" s="76">
        <v>100279251</v>
      </c>
      <c r="D38" s="75">
        <v>23670211.561700001</v>
      </c>
      <c r="E38" s="75">
        <v>152242185</v>
      </c>
      <c r="F38" s="75">
        <v>13170788.438300001</v>
      </c>
      <c r="G38" s="75">
        <v>123949462.5617</v>
      </c>
      <c r="H38" s="75">
        <v>165412973.43830001</v>
      </c>
      <c r="I38" s="75">
        <v>2785047</v>
      </c>
      <c r="J38" s="77">
        <v>8.8497000000000003</v>
      </c>
      <c r="K38" s="77">
        <v>10.6633</v>
      </c>
      <c r="L38" s="77">
        <v>10.34</v>
      </c>
      <c r="M38" s="77">
        <v>47.5</v>
      </c>
      <c r="N38" s="78">
        <v>36.447761692936297</v>
      </c>
      <c r="O38" s="75">
        <v>14006063.771845372</v>
      </c>
      <c r="P38" s="75">
        <v>15512362.349207096</v>
      </c>
      <c r="Q38" s="75">
        <v>269346.90522243717</v>
      </c>
      <c r="R38" s="75">
        <v>294864.50045990257</v>
      </c>
      <c r="S38" s="75">
        <v>326576.04945699149</v>
      </c>
      <c r="T38" s="79">
        <v>5670.4611625776242</v>
      </c>
      <c r="U38" s="80">
        <v>8090.0578461872556</v>
      </c>
      <c r="V38" s="81">
        <v>8960.1126183911329</v>
      </c>
      <c r="W38" s="81">
        <v>155.57776113523533</v>
      </c>
      <c r="X38" s="82">
        <v>17205.748225713625</v>
      </c>
      <c r="Y38" s="80">
        <v>226</v>
      </c>
      <c r="Z38" s="81">
        <v>183.51879699248119</v>
      </c>
      <c r="AA38" s="81">
        <v>42.481203007518808</v>
      </c>
      <c r="AB38" s="81">
        <v>0</v>
      </c>
      <c r="AC38" s="81">
        <v>0</v>
      </c>
      <c r="AD38" s="81">
        <v>0</v>
      </c>
      <c r="AE38" s="82">
        <v>226</v>
      </c>
      <c r="AF38" s="83">
        <v>16979.748225713625</v>
      </c>
      <c r="AG38" s="84">
        <v>0.30997619969780998</v>
      </c>
      <c r="AH38" s="85">
        <v>5263.3178268323418</v>
      </c>
      <c r="AI38" s="86">
        <v>5489.3178268323418</v>
      </c>
      <c r="AJ38" s="87">
        <v>0.59183838590544502</v>
      </c>
      <c r="AK38" s="85">
        <v>10049.266782987197</v>
      </c>
      <c r="AL38" s="86">
        <v>15538.584609819538</v>
      </c>
      <c r="AM38" s="88">
        <v>0.18970000000000001</v>
      </c>
      <c r="AN38" s="85">
        <f t="shared" si="1"/>
        <v>2947.6695004827666</v>
      </c>
      <c r="AO38" s="85">
        <v>372.75120001638595</v>
      </c>
      <c r="AP38" s="85">
        <f t="shared" si="0"/>
        <v>18859.005310318687</v>
      </c>
      <c r="AQ38" s="89">
        <f t="shared" si="2"/>
        <v>1.1923621327329069E-2</v>
      </c>
      <c r="AR38" s="90"/>
      <c r="AS38" s="91"/>
      <c r="AT38" s="91"/>
      <c r="AU38" s="92"/>
    </row>
    <row r="39" spans="1:47" ht="17.100000000000001" customHeight="1" x14ac:dyDescent="0.25">
      <c r="A39" s="74" t="s">
        <v>129</v>
      </c>
      <c r="B39" s="75" t="s">
        <v>33</v>
      </c>
      <c r="C39" s="76">
        <v>379914555</v>
      </c>
      <c r="D39" s="75">
        <v>28302733</v>
      </c>
      <c r="E39" s="75">
        <v>350772590</v>
      </c>
      <c r="F39" s="75">
        <v>12290890</v>
      </c>
      <c r="G39" s="75">
        <v>408217288</v>
      </c>
      <c r="H39" s="75">
        <v>363063480</v>
      </c>
      <c r="I39" s="75">
        <v>25527943</v>
      </c>
      <c r="J39" s="77">
        <v>9.4019999999999992</v>
      </c>
      <c r="K39" s="77">
        <v>10.42</v>
      </c>
      <c r="L39" s="77">
        <v>9.94</v>
      </c>
      <c r="M39" s="77">
        <v>41.2</v>
      </c>
      <c r="N39" s="78">
        <v>30.358958590348401</v>
      </c>
      <c r="O39" s="75">
        <v>43418133.163156778</v>
      </c>
      <c r="P39" s="75">
        <v>34842944.337811902</v>
      </c>
      <c r="Q39" s="75">
        <v>2568203.5211267606</v>
      </c>
      <c r="R39" s="75">
        <v>1053838.1835717664</v>
      </c>
      <c r="S39" s="75">
        <v>845702.53247116262</v>
      </c>
      <c r="T39" s="79">
        <v>62335.03692055244</v>
      </c>
      <c r="U39" s="80">
        <v>34712.593333382603</v>
      </c>
      <c r="V39" s="81">
        <v>27856.770183810753</v>
      </c>
      <c r="W39" s="81">
        <v>2053.2666407196771</v>
      </c>
      <c r="X39" s="82">
        <v>64622.63015791303</v>
      </c>
      <c r="Y39" s="80">
        <v>3632</v>
      </c>
      <c r="Z39" s="81">
        <v>3630.9897079276775</v>
      </c>
      <c r="AA39" s="81">
        <v>1.0102920723225832</v>
      </c>
      <c r="AB39" s="81">
        <v>0</v>
      </c>
      <c r="AC39" s="81">
        <v>0</v>
      </c>
      <c r="AD39" s="81">
        <v>0</v>
      </c>
      <c r="AE39" s="82">
        <v>3632</v>
      </c>
      <c r="AF39" s="83">
        <v>60990.63015791303</v>
      </c>
      <c r="AG39" s="84">
        <v>0.17238042546294299</v>
      </c>
      <c r="AH39" s="85">
        <v>10513.59077587405</v>
      </c>
      <c r="AI39" s="86">
        <v>14145.59077587405</v>
      </c>
      <c r="AJ39" s="87">
        <v>0.26818690664714501</v>
      </c>
      <c r="AK39" s="85">
        <v>16356.888436510766</v>
      </c>
      <c r="AL39" s="86">
        <v>30502.479212384816</v>
      </c>
      <c r="AM39" s="88">
        <v>0.18970000000000001</v>
      </c>
      <c r="AN39" s="85">
        <f t="shared" si="1"/>
        <v>5786.3203065893995</v>
      </c>
      <c r="AO39" s="85">
        <v>1809.4787371850764</v>
      </c>
      <c r="AP39" s="85">
        <f t="shared" si="0"/>
        <v>38098.27825615929</v>
      </c>
      <c r="AQ39" s="89">
        <f t="shared" si="2"/>
        <v>2.4087667174106216E-2</v>
      </c>
      <c r="AR39" s="90"/>
      <c r="AS39" s="91"/>
      <c r="AT39" s="91"/>
      <c r="AU39" s="92"/>
    </row>
    <row r="40" spans="1:47" ht="17.100000000000001" customHeight="1" x14ac:dyDescent="0.25">
      <c r="A40" s="74" t="s">
        <v>133</v>
      </c>
      <c r="B40" s="75" t="s">
        <v>34</v>
      </c>
      <c r="C40" s="76">
        <v>505536768</v>
      </c>
      <c r="D40" s="75">
        <v>111960133</v>
      </c>
      <c r="E40" s="75">
        <v>260349184</v>
      </c>
      <c r="F40" s="75">
        <v>36244433</v>
      </c>
      <c r="G40" s="75">
        <v>617496901</v>
      </c>
      <c r="H40" s="75">
        <v>296593617</v>
      </c>
      <c r="I40" s="75">
        <v>123469128</v>
      </c>
      <c r="J40" s="77">
        <v>8.1843000000000004</v>
      </c>
      <c r="K40" s="77">
        <v>10.1</v>
      </c>
      <c r="L40" s="77">
        <v>9.6999999999999993</v>
      </c>
      <c r="M40" s="77">
        <v>40.200000000000003</v>
      </c>
      <c r="N40" s="78">
        <v>31.1376247911079</v>
      </c>
      <c r="O40" s="75">
        <v>75448957.271849751</v>
      </c>
      <c r="P40" s="75">
        <v>29365704.653465349</v>
      </c>
      <c r="Q40" s="75">
        <v>12728776.082474228</v>
      </c>
      <c r="R40" s="75">
        <v>1876839.7331305908</v>
      </c>
      <c r="S40" s="75">
        <v>730490.1655090882</v>
      </c>
      <c r="T40" s="79">
        <v>316636.2209570703</v>
      </c>
      <c r="U40" s="80">
        <v>60275.623003414432</v>
      </c>
      <c r="V40" s="81">
        <v>23460.047784945284</v>
      </c>
      <c r="W40" s="81">
        <v>10168.926598649663</v>
      </c>
      <c r="X40" s="82">
        <v>93904.597387009373</v>
      </c>
      <c r="Y40" s="80">
        <v>10498</v>
      </c>
      <c r="Z40" s="81">
        <v>10497.444373875303</v>
      </c>
      <c r="AA40" s="81">
        <v>0.55562612469585404</v>
      </c>
      <c r="AB40" s="81">
        <v>91</v>
      </c>
      <c r="AC40" s="81">
        <v>0</v>
      </c>
      <c r="AD40" s="81">
        <v>91</v>
      </c>
      <c r="AE40" s="82">
        <v>10589</v>
      </c>
      <c r="AF40" s="83">
        <v>83315.597387009373</v>
      </c>
      <c r="AG40" s="84">
        <v>0.202657935547957</v>
      </c>
      <c r="AH40" s="85">
        <v>16884.566965396079</v>
      </c>
      <c r="AI40" s="86">
        <v>27473.566965396079</v>
      </c>
      <c r="AJ40" s="87">
        <v>0.17566977441786899</v>
      </c>
      <c r="AK40" s="85">
        <v>14636.032198465931</v>
      </c>
      <c r="AL40" s="86">
        <v>42109.599163862011</v>
      </c>
      <c r="AM40" s="88">
        <v>0.18970000000000001</v>
      </c>
      <c r="AN40" s="85">
        <f t="shared" si="1"/>
        <v>7988.1909613846237</v>
      </c>
      <c r="AO40" s="85">
        <v>2471.8190574082205</v>
      </c>
      <c r="AP40" s="85">
        <f t="shared" ref="AP40:AP59" si="3">AL40+AN40+AO40</f>
        <v>52569.609182654851</v>
      </c>
      <c r="AQ40" s="89">
        <f t="shared" si="2"/>
        <v>3.3237177831255682E-2</v>
      </c>
      <c r="AR40" s="90"/>
      <c r="AS40" s="91"/>
      <c r="AT40" s="91"/>
      <c r="AU40" s="92"/>
    </row>
    <row r="41" spans="1:47" ht="17.100000000000001" customHeight="1" x14ac:dyDescent="0.25">
      <c r="A41" s="74" t="s">
        <v>132</v>
      </c>
      <c r="B41" s="75" t="s">
        <v>35</v>
      </c>
      <c r="C41" s="76">
        <v>241542827</v>
      </c>
      <c r="D41" s="75">
        <v>25613942.654800002</v>
      </c>
      <c r="E41" s="75">
        <v>38920882</v>
      </c>
      <c r="F41" s="75">
        <v>8234057.3452000003</v>
      </c>
      <c r="G41" s="75">
        <v>267156769.6548</v>
      </c>
      <c r="H41" s="75">
        <v>47154939.345200002</v>
      </c>
      <c r="I41" s="75">
        <v>185443</v>
      </c>
      <c r="J41" s="77">
        <v>9.4664999999999999</v>
      </c>
      <c r="K41" s="77">
        <v>10.86</v>
      </c>
      <c r="L41" s="77">
        <v>9.6999999999999993</v>
      </c>
      <c r="M41" s="77">
        <v>41.6</v>
      </c>
      <c r="N41" s="78">
        <v>26.7290676925757</v>
      </c>
      <c r="O41" s="75">
        <v>28221282.380478531</v>
      </c>
      <c r="P41" s="75">
        <v>4342075.4461510135</v>
      </c>
      <c r="Q41" s="75">
        <v>19117.835051546394</v>
      </c>
      <c r="R41" s="75">
        <v>678396.21106919541</v>
      </c>
      <c r="S41" s="75">
        <v>104376.81360939935</v>
      </c>
      <c r="T41" s="79">
        <v>459.56334258524981</v>
      </c>
      <c r="U41" s="80">
        <v>25380.466646714642</v>
      </c>
      <c r="V41" s="81">
        <v>3904.9926772564231</v>
      </c>
      <c r="W41" s="81">
        <v>17.193392147863754</v>
      </c>
      <c r="X41" s="82">
        <v>29302.65271611893</v>
      </c>
      <c r="Y41" s="80">
        <v>940</v>
      </c>
      <c r="Z41" s="81">
        <v>751.15600448933787</v>
      </c>
      <c r="AA41" s="81">
        <v>188.84399551066215</v>
      </c>
      <c r="AB41" s="81">
        <v>0</v>
      </c>
      <c r="AC41" s="81">
        <v>0</v>
      </c>
      <c r="AD41" s="81">
        <v>0</v>
      </c>
      <c r="AE41" s="82">
        <v>940</v>
      </c>
      <c r="AF41" s="83">
        <v>28362.65271611893</v>
      </c>
      <c r="AG41" s="84">
        <v>0.23114689522274101</v>
      </c>
      <c r="AH41" s="85">
        <v>6555.9391156117326</v>
      </c>
      <c r="AI41" s="86">
        <v>7495.9391156117326</v>
      </c>
      <c r="AJ41" s="87">
        <v>0.201798830508952</v>
      </c>
      <c r="AK41" s="85">
        <v>5723.5501482443215</v>
      </c>
      <c r="AL41" s="86">
        <v>13219.489263856054</v>
      </c>
      <c r="AM41" s="88">
        <v>0.18970000000000001</v>
      </c>
      <c r="AN41" s="85">
        <f t="shared" si="1"/>
        <v>2507.7371133534934</v>
      </c>
      <c r="AO41" s="85">
        <v>726.30695343360412</v>
      </c>
      <c r="AP41" s="85">
        <f t="shared" si="3"/>
        <v>16453.533330643149</v>
      </c>
      <c r="AQ41" s="89">
        <f t="shared" si="2"/>
        <v>1.0402759726878782E-2</v>
      </c>
      <c r="AR41" s="90"/>
      <c r="AS41" s="91"/>
      <c r="AT41" s="91"/>
      <c r="AU41" s="92"/>
    </row>
    <row r="42" spans="1:47" ht="17.100000000000001" customHeight="1" x14ac:dyDescent="0.25">
      <c r="A42" s="74" t="s">
        <v>132</v>
      </c>
      <c r="B42" s="75" t="s">
        <v>36</v>
      </c>
      <c r="C42" s="76">
        <v>323170139</v>
      </c>
      <c r="D42" s="75">
        <v>22643391</v>
      </c>
      <c r="E42" s="75">
        <v>204077219</v>
      </c>
      <c r="F42" s="75">
        <v>30656864</v>
      </c>
      <c r="G42" s="75">
        <v>345813530</v>
      </c>
      <c r="H42" s="75">
        <v>234734083</v>
      </c>
      <c r="I42" s="75">
        <v>10982459</v>
      </c>
      <c r="J42" s="77">
        <v>9.4664999999999999</v>
      </c>
      <c r="K42" s="77">
        <v>12.16</v>
      </c>
      <c r="L42" s="77">
        <v>11.61</v>
      </c>
      <c r="M42" s="77">
        <v>37.6</v>
      </c>
      <c r="N42" s="78">
        <v>26.7290676925757</v>
      </c>
      <c r="O42" s="75">
        <v>36530241.377489038</v>
      </c>
      <c r="P42" s="75">
        <v>19303789.720394738</v>
      </c>
      <c r="Q42" s="75">
        <v>945948.23428079241</v>
      </c>
      <c r="R42" s="75">
        <v>971548.97280555952</v>
      </c>
      <c r="S42" s="75">
        <v>513398.66277645581</v>
      </c>
      <c r="T42" s="79">
        <v>25158.197720233838</v>
      </c>
      <c r="U42" s="80">
        <v>36348.030690027328</v>
      </c>
      <c r="V42" s="81">
        <v>19207.503556850883</v>
      </c>
      <c r="W42" s="81">
        <v>941.22990033138387</v>
      </c>
      <c r="X42" s="82">
        <v>56496.764147209593</v>
      </c>
      <c r="Y42" s="80">
        <v>770</v>
      </c>
      <c r="Z42" s="81">
        <v>766</v>
      </c>
      <c r="AA42" s="81">
        <v>4.0000000000000018</v>
      </c>
      <c r="AB42" s="81">
        <v>0</v>
      </c>
      <c r="AC42" s="81">
        <v>0</v>
      </c>
      <c r="AD42" s="81">
        <v>0</v>
      </c>
      <c r="AE42" s="82">
        <v>770</v>
      </c>
      <c r="AF42" s="83">
        <v>55726.764147209593</v>
      </c>
      <c r="AG42" s="84">
        <v>0.23114689522274101</v>
      </c>
      <c r="AH42" s="85">
        <v>12881.068513437456</v>
      </c>
      <c r="AI42" s="86">
        <v>13651.068513437456</v>
      </c>
      <c r="AJ42" s="87">
        <v>0.201798830508952</v>
      </c>
      <c r="AK42" s="85">
        <v>11245.595832955036</v>
      </c>
      <c r="AL42" s="86">
        <v>24896.664346392492</v>
      </c>
      <c r="AM42" s="88">
        <v>0.18970000000000001</v>
      </c>
      <c r="AN42" s="85">
        <f t="shared" si="1"/>
        <v>4722.8972265106559</v>
      </c>
      <c r="AO42" s="85">
        <v>1427.0433974418193</v>
      </c>
      <c r="AP42" s="85">
        <f t="shared" si="3"/>
        <v>31046.604970344968</v>
      </c>
      <c r="AQ42" s="89">
        <f t="shared" si="2"/>
        <v>1.9629241048201938E-2</v>
      </c>
      <c r="AR42" s="90"/>
      <c r="AS42" s="91"/>
      <c r="AT42" s="91"/>
      <c r="AU42" s="92"/>
    </row>
    <row r="43" spans="1:47" ht="17.100000000000001" customHeight="1" x14ac:dyDescent="0.25">
      <c r="A43" s="74" t="s">
        <v>135</v>
      </c>
      <c r="B43" s="75" t="s">
        <v>37</v>
      </c>
      <c r="C43" s="76">
        <v>118482207</v>
      </c>
      <c r="D43" s="75">
        <v>24230617</v>
      </c>
      <c r="E43" s="75">
        <v>191174635</v>
      </c>
      <c r="F43" s="75">
        <v>38892113</v>
      </c>
      <c r="G43" s="75">
        <v>142712824</v>
      </c>
      <c r="H43" s="75">
        <v>230066748</v>
      </c>
      <c r="I43" s="75">
        <v>6040417</v>
      </c>
      <c r="J43" s="77">
        <v>9.0092999999999996</v>
      </c>
      <c r="K43" s="77">
        <v>11.183299999999999</v>
      </c>
      <c r="L43" s="77">
        <v>11.1</v>
      </c>
      <c r="M43" s="77">
        <v>38.799999999999997</v>
      </c>
      <c r="N43" s="78">
        <v>38.4061963061299</v>
      </c>
      <c r="O43" s="75">
        <v>15840611.812238466</v>
      </c>
      <c r="P43" s="75">
        <v>20572348.770041045</v>
      </c>
      <c r="Q43" s="75">
        <v>544181.71171171172</v>
      </c>
      <c r="R43" s="75">
        <v>408263.19103707391</v>
      </c>
      <c r="S43" s="75">
        <v>530215.17448559403</v>
      </c>
      <c r="T43" s="79">
        <v>14025.301848239993</v>
      </c>
      <c r="U43" s="80">
        <v>10630.138631351843</v>
      </c>
      <c r="V43" s="81">
        <v>13805.459157145639</v>
      </c>
      <c r="W43" s="81">
        <v>365.18330887147647</v>
      </c>
      <c r="X43" s="82">
        <v>24800.781097368959</v>
      </c>
      <c r="Y43" s="80">
        <v>422</v>
      </c>
      <c r="Z43" s="81">
        <v>375.91126279863482</v>
      </c>
      <c r="AA43" s="81">
        <v>46.08873720136517</v>
      </c>
      <c r="AB43" s="81">
        <v>84</v>
      </c>
      <c r="AC43" s="81">
        <v>0</v>
      </c>
      <c r="AD43" s="81">
        <v>84</v>
      </c>
      <c r="AE43" s="82">
        <v>506</v>
      </c>
      <c r="AF43" s="83">
        <v>24294.781097368959</v>
      </c>
      <c r="AG43" s="84">
        <v>0.19108968911777099</v>
      </c>
      <c r="AH43" s="85">
        <v>4642.4821670805341</v>
      </c>
      <c r="AI43" s="86">
        <v>5148.4821670805341</v>
      </c>
      <c r="AJ43" s="87">
        <v>0.28958336929309297</v>
      </c>
      <c r="AK43" s="85">
        <v>7035.3645664142496</v>
      </c>
      <c r="AL43" s="86">
        <v>12183.846733494784</v>
      </c>
      <c r="AM43" s="88">
        <v>0.18970000000000001</v>
      </c>
      <c r="AN43" s="85">
        <f t="shared" si="1"/>
        <v>2311.2757253439604</v>
      </c>
      <c r="AO43" s="85">
        <v>533.33587093274377</v>
      </c>
      <c r="AP43" s="85">
        <f t="shared" si="3"/>
        <v>15028.458329771489</v>
      </c>
      <c r="AQ43" s="89">
        <f t="shared" si="2"/>
        <v>9.5017549074920653E-3</v>
      </c>
      <c r="AR43" s="90"/>
      <c r="AS43" s="91"/>
      <c r="AT43" s="91"/>
      <c r="AU43" s="92"/>
    </row>
    <row r="44" spans="1:47" ht="17.100000000000001" customHeight="1" x14ac:dyDescent="0.25">
      <c r="A44" s="74" t="s">
        <v>136</v>
      </c>
      <c r="B44" s="75" t="s">
        <v>38</v>
      </c>
      <c r="C44" s="76">
        <v>693478907</v>
      </c>
      <c r="D44" s="75">
        <v>132336419</v>
      </c>
      <c r="E44" s="75">
        <v>142711768</v>
      </c>
      <c r="F44" s="75">
        <v>16079223</v>
      </c>
      <c r="G44" s="75">
        <v>825815326</v>
      </c>
      <c r="H44" s="75">
        <v>158790991</v>
      </c>
      <c r="I44" s="75">
        <v>611110320</v>
      </c>
      <c r="J44" s="77">
        <v>10.3293</v>
      </c>
      <c r="K44" s="77">
        <v>12.0467</v>
      </c>
      <c r="L44" s="77">
        <v>9.8800000000000008</v>
      </c>
      <c r="M44" s="77">
        <v>42.4</v>
      </c>
      <c r="N44" s="78">
        <v>34.780427583234399</v>
      </c>
      <c r="O44" s="75">
        <v>79948818.022518471</v>
      </c>
      <c r="P44" s="75">
        <v>13181285.414262827</v>
      </c>
      <c r="Q44" s="75">
        <v>61853271.255060725</v>
      </c>
      <c r="R44" s="75">
        <v>1885585.3307197753</v>
      </c>
      <c r="S44" s="75">
        <v>310879.37297789688</v>
      </c>
      <c r="T44" s="79">
        <v>1458803.5673363379</v>
      </c>
      <c r="U44" s="80">
        <v>54213.977853127522</v>
      </c>
      <c r="V44" s="81">
        <v>8938.3424695949852</v>
      </c>
      <c r="W44" s="81">
        <v>41943.232694457773</v>
      </c>
      <c r="X44" s="82">
        <v>105095.55301718028</v>
      </c>
      <c r="Y44" s="80">
        <v>88</v>
      </c>
      <c r="Z44" s="81">
        <v>43.29032258064516</v>
      </c>
      <c r="AA44" s="81">
        <v>44.70967741935484</v>
      </c>
      <c r="AB44" s="81">
        <v>552</v>
      </c>
      <c r="AC44" s="81">
        <v>57</v>
      </c>
      <c r="AD44" s="81">
        <v>609</v>
      </c>
      <c r="AE44" s="82">
        <v>697</v>
      </c>
      <c r="AF44" s="83">
        <v>104398.55301718028</v>
      </c>
      <c r="AG44" s="84">
        <v>9.0146348697449502E-2</v>
      </c>
      <c r="AH44" s="85">
        <v>9411.1483637959027</v>
      </c>
      <c r="AI44" s="86">
        <v>10108.148363795903</v>
      </c>
      <c r="AJ44" s="87">
        <v>0.37154083542406902</v>
      </c>
      <c r="AK44" s="85">
        <v>38788.325605067068</v>
      </c>
      <c r="AL44" s="86">
        <v>48896.473968862971</v>
      </c>
      <c r="AM44" s="88">
        <v>0.18970000000000001</v>
      </c>
      <c r="AN44" s="85">
        <f t="shared" si="1"/>
        <v>9275.6611118933051</v>
      </c>
      <c r="AO44" s="85">
        <v>3831.6637760473122</v>
      </c>
      <c r="AP44" s="85">
        <f t="shared" si="3"/>
        <v>62003.798856803587</v>
      </c>
      <c r="AQ44" s="89">
        <f t="shared" si="2"/>
        <v>3.9201951866458848E-2</v>
      </c>
      <c r="AR44" s="90"/>
      <c r="AS44" s="91"/>
      <c r="AT44" s="91"/>
      <c r="AU44" s="92"/>
    </row>
    <row r="45" spans="1:47" ht="17.100000000000001" customHeight="1" x14ac:dyDescent="0.25">
      <c r="A45" s="74" t="s">
        <v>130</v>
      </c>
      <c r="B45" s="75" t="s">
        <v>39</v>
      </c>
      <c r="C45" s="76">
        <v>411078798</v>
      </c>
      <c r="D45" s="75">
        <v>48771139</v>
      </c>
      <c r="E45" s="75">
        <v>260513364</v>
      </c>
      <c r="F45" s="75">
        <v>17394259</v>
      </c>
      <c r="G45" s="75">
        <v>459849937</v>
      </c>
      <c r="H45" s="75">
        <v>277907623</v>
      </c>
      <c r="I45" s="75">
        <v>31835101</v>
      </c>
      <c r="J45" s="77">
        <v>10.502700000000001</v>
      </c>
      <c r="K45" s="77">
        <v>11.01</v>
      </c>
      <c r="L45" s="77">
        <v>10.92</v>
      </c>
      <c r="M45" s="77">
        <v>37.6</v>
      </c>
      <c r="N45" s="78">
        <v>38.263284201068799</v>
      </c>
      <c r="O45" s="75">
        <v>43783973.359231435</v>
      </c>
      <c r="P45" s="75">
        <v>25241382.652134422</v>
      </c>
      <c r="Q45" s="75">
        <v>2915302.2893772894</v>
      </c>
      <c r="R45" s="75">
        <v>1164467.376575304</v>
      </c>
      <c r="S45" s="75">
        <v>671313.36840783036</v>
      </c>
      <c r="T45" s="79">
        <v>77534.63535577897</v>
      </c>
      <c r="U45" s="80">
        <v>30433.022174891543</v>
      </c>
      <c r="V45" s="81">
        <v>17544.583075518611</v>
      </c>
      <c r="W45" s="81">
        <v>2026.3455418082804</v>
      </c>
      <c r="X45" s="82">
        <v>50003.950792218435</v>
      </c>
      <c r="Y45" s="80">
        <v>554</v>
      </c>
      <c r="Z45" s="81">
        <v>473.58064516129031</v>
      </c>
      <c r="AA45" s="81">
        <v>80.419354838709666</v>
      </c>
      <c r="AB45" s="81">
        <v>0</v>
      </c>
      <c r="AC45" s="81">
        <v>0</v>
      </c>
      <c r="AD45" s="81">
        <v>0</v>
      </c>
      <c r="AE45" s="82">
        <v>554</v>
      </c>
      <c r="AF45" s="83">
        <v>49449.950792218435</v>
      </c>
      <c r="AG45" s="84">
        <v>0.18020010126289501</v>
      </c>
      <c r="AH45" s="85">
        <v>8910.8861402029379</v>
      </c>
      <c r="AI45" s="86">
        <v>9464.8861402029379</v>
      </c>
      <c r="AJ45" s="87">
        <v>0.14070110975828301</v>
      </c>
      <c r="AK45" s="85">
        <v>6957.6629539576188</v>
      </c>
      <c r="AL45" s="86">
        <v>16422.549094160557</v>
      </c>
      <c r="AM45" s="88">
        <v>0.18970000000000001</v>
      </c>
      <c r="AN45" s="85">
        <f t="shared" si="1"/>
        <v>3115.3575631622575</v>
      </c>
      <c r="AO45" s="85">
        <v>1467.0882114464998</v>
      </c>
      <c r="AP45" s="85">
        <f t="shared" si="3"/>
        <v>21004.994868769314</v>
      </c>
      <c r="AQ45" s="89">
        <f t="shared" si="2"/>
        <v>1.3280424957548472E-2</v>
      </c>
      <c r="AR45" s="90"/>
      <c r="AS45" s="91"/>
      <c r="AT45" s="91"/>
      <c r="AU45" s="92"/>
    </row>
    <row r="46" spans="1:47" ht="17.100000000000001" customHeight="1" x14ac:dyDescent="0.25">
      <c r="A46" s="74"/>
      <c r="B46" s="75" t="s">
        <v>40</v>
      </c>
      <c r="C46" s="76">
        <v>168143549</v>
      </c>
      <c r="D46" s="75">
        <v>2852309</v>
      </c>
      <c r="E46" s="95">
        <v>0</v>
      </c>
      <c r="F46" s="95">
        <v>0</v>
      </c>
      <c r="G46" s="96">
        <v>170995858</v>
      </c>
      <c r="H46" s="95">
        <v>0</v>
      </c>
      <c r="I46" s="95">
        <v>0</v>
      </c>
      <c r="J46" s="77">
        <v>9.32</v>
      </c>
      <c r="K46" s="77">
        <v>0</v>
      </c>
      <c r="L46" s="93">
        <v>0</v>
      </c>
      <c r="M46" s="77">
        <v>40.299999999999997</v>
      </c>
      <c r="N46" s="78">
        <v>34.19</v>
      </c>
      <c r="O46" s="75">
        <v>18347195.06437768</v>
      </c>
      <c r="P46" s="93">
        <v>0</v>
      </c>
      <c r="Q46" s="93">
        <v>0</v>
      </c>
      <c r="R46" s="75">
        <v>455265.38621284568</v>
      </c>
      <c r="S46" s="93">
        <v>0</v>
      </c>
      <c r="T46" s="94">
        <v>0</v>
      </c>
      <c r="U46" s="80">
        <v>13315.746891279488</v>
      </c>
      <c r="V46" s="81">
        <v>0</v>
      </c>
      <c r="W46" s="81">
        <v>0</v>
      </c>
      <c r="X46" s="82">
        <v>13315.746891279488</v>
      </c>
      <c r="Y46" s="80">
        <v>0</v>
      </c>
      <c r="Z46" s="81">
        <v>0</v>
      </c>
      <c r="AA46" s="81">
        <v>0</v>
      </c>
      <c r="AB46" s="81">
        <v>0</v>
      </c>
      <c r="AC46" s="81">
        <v>0</v>
      </c>
      <c r="AD46" s="81">
        <v>0</v>
      </c>
      <c r="AE46" s="82">
        <v>0</v>
      </c>
      <c r="AF46" s="83">
        <v>13315.746891279488</v>
      </c>
      <c r="AG46" s="84">
        <v>0.13879134304188301</v>
      </c>
      <c r="AH46" s="85">
        <v>1848.1103946464586</v>
      </c>
      <c r="AI46" s="86">
        <v>1848.1103946464586</v>
      </c>
      <c r="AJ46" s="87">
        <v>0.29282826825619501</v>
      </c>
      <c r="AK46" s="85">
        <v>3899.2271027111851</v>
      </c>
      <c r="AL46" s="86">
        <v>5747.3374973576438</v>
      </c>
      <c r="AM46" s="88">
        <v>0.18970000000000001</v>
      </c>
      <c r="AN46" s="85">
        <f t="shared" si="1"/>
        <v>1090.269923248745</v>
      </c>
      <c r="AO46" s="85">
        <v>482.04102295550285</v>
      </c>
      <c r="AP46" s="85">
        <f t="shared" si="3"/>
        <v>7319.6484435618913</v>
      </c>
      <c r="AQ46" s="89">
        <f t="shared" si="2"/>
        <v>4.6278536356555459E-3</v>
      </c>
      <c r="AR46" s="90"/>
      <c r="AS46" s="91"/>
      <c r="AT46" s="91"/>
      <c r="AU46" s="92"/>
    </row>
    <row r="47" spans="1:47" ht="17.100000000000001" customHeight="1" x14ac:dyDescent="0.25">
      <c r="A47" s="74" t="s">
        <v>129</v>
      </c>
      <c r="B47" s="75" t="s">
        <v>41</v>
      </c>
      <c r="C47" s="76">
        <v>16277396</v>
      </c>
      <c r="D47" s="75">
        <v>668426</v>
      </c>
      <c r="E47" s="75">
        <v>3611747</v>
      </c>
      <c r="F47" s="75">
        <v>586765</v>
      </c>
      <c r="G47" s="75">
        <v>16945822</v>
      </c>
      <c r="H47" s="75">
        <v>4198512</v>
      </c>
      <c r="I47" s="75">
        <v>97600</v>
      </c>
      <c r="J47" s="77">
        <v>9.4019999999999992</v>
      </c>
      <c r="K47" s="77">
        <v>10.42</v>
      </c>
      <c r="L47" s="77">
        <v>10.34</v>
      </c>
      <c r="M47" s="77">
        <v>41.2</v>
      </c>
      <c r="N47" s="78">
        <v>30.358958590348401</v>
      </c>
      <c r="O47" s="75">
        <v>1802363.5396724103</v>
      </c>
      <c r="P47" s="75">
        <v>402928.21497120924</v>
      </c>
      <c r="Q47" s="75">
        <v>9439.0715667311415</v>
      </c>
      <c r="R47" s="75">
        <v>43746.68785612646</v>
      </c>
      <c r="S47" s="75">
        <v>9779.8110429905155</v>
      </c>
      <c r="T47" s="79">
        <v>229.1036788041539</v>
      </c>
      <c r="U47" s="80">
        <v>1440.9811761472686</v>
      </c>
      <c r="V47" s="81">
        <v>322.13921350054721</v>
      </c>
      <c r="W47" s="81">
        <v>7.5464933397613194</v>
      </c>
      <c r="X47" s="82">
        <v>1770.6668829875771</v>
      </c>
      <c r="Y47" s="80">
        <v>4</v>
      </c>
      <c r="Z47" s="81">
        <v>4</v>
      </c>
      <c r="AA47" s="81">
        <v>0</v>
      </c>
      <c r="AB47" s="81">
        <v>0</v>
      </c>
      <c r="AC47" s="81">
        <v>0</v>
      </c>
      <c r="AD47" s="81">
        <v>0</v>
      </c>
      <c r="AE47" s="82">
        <v>4</v>
      </c>
      <c r="AF47" s="83">
        <v>1766.6668829875771</v>
      </c>
      <c r="AG47" s="84">
        <v>0.17238042546294299</v>
      </c>
      <c r="AH47" s="85">
        <v>304.53878894068987</v>
      </c>
      <c r="AI47" s="86">
        <v>308.53878894068987</v>
      </c>
      <c r="AJ47" s="87">
        <v>0.26818690664714501</v>
      </c>
      <c r="AK47" s="85">
        <v>473.79692642439193</v>
      </c>
      <c r="AL47" s="86">
        <v>782.3357153650818</v>
      </c>
      <c r="AM47" s="88">
        <v>0.18970000000000001</v>
      </c>
      <c r="AN47" s="85">
        <f t="shared" si="1"/>
        <v>148.40908520475602</v>
      </c>
      <c r="AO47" s="85">
        <v>52.413725717839711</v>
      </c>
      <c r="AP47" s="85">
        <f t="shared" si="3"/>
        <v>983.15852628767755</v>
      </c>
      <c r="AQ47" s="89">
        <f t="shared" si="2"/>
        <v>6.2160277168886761E-4</v>
      </c>
      <c r="AR47" s="90"/>
      <c r="AS47" s="91"/>
      <c r="AT47" s="91"/>
      <c r="AU47" s="92"/>
    </row>
    <row r="48" spans="1:47" ht="17.100000000000001" customHeight="1" x14ac:dyDescent="0.25">
      <c r="A48" s="74" t="s">
        <v>125</v>
      </c>
      <c r="B48" s="75" t="s">
        <v>42</v>
      </c>
      <c r="C48" s="76">
        <v>172816515</v>
      </c>
      <c r="D48" s="75">
        <v>30743616</v>
      </c>
      <c r="E48" s="75">
        <v>54684218</v>
      </c>
      <c r="F48" s="75">
        <v>7171973</v>
      </c>
      <c r="G48" s="75">
        <v>203560131</v>
      </c>
      <c r="H48" s="75">
        <v>61856191</v>
      </c>
      <c r="I48" s="75">
        <v>128639778</v>
      </c>
      <c r="J48" s="77">
        <v>9.1958000000000002</v>
      </c>
      <c r="K48" s="77">
        <v>9.8733000000000004</v>
      </c>
      <c r="L48" s="77">
        <v>10.56</v>
      </c>
      <c r="M48" s="77">
        <v>36.5</v>
      </c>
      <c r="N48" s="78">
        <v>36.846664705709202</v>
      </c>
      <c r="O48" s="75">
        <v>22136206.855303507</v>
      </c>
      <c r="P48" s="75">
        <v>6264996.6070108265</v>
      </c>
      <c r="Q48" s="75">
        <v>12181797.159090908</v>
      </c>
      <c r="R48" s="75">
        <v>606471.42069324676</v>
      </c>
      <c r="S48" s="75">
        <v>171643.74265783085</v>
      </c>
      <c r="T48" s="79">
        <v>333747.86737235368</v>
      </c>
      <c r="U48" s="80">
        <v>16459.33018733381</v>
      </c>
      <c r="V48" s="81">
        <v>4658.3250893597306</v>
      </c>
      <c r="W48" s="81">
        <v>9057.7497322475738</v>
      </c>
      <c r="X48" s="82">
        <v>30175.405008941118</v>
      </c>
      <c r="Y48" s="80">
        <v>2924</v>
      </c>
      <c r="Z48" s="81">
        <v>2924</v>
      </c>
      <c r="AA48" s="81">
        <v>0</v>
      </c>
      <c r="AB48" s="81">
        <v>413</v>
      </c>
      <c r="AC48" s="81">
        <v>0</v>
      </c>
      <c r="AD48" s="81">
        <v>413</v>
      </c>
      <c r="AE48" s="82">
        <v>3337</v>
      </c>
      <c r="AF48" s="83">
        <v>26838.405008941118</v>
      </c>
      <c r="AG48" s="84">
        <v>7.3488226909230805E-2</v>
      </c>
      <c r="AH48" s="85">
        <v>1972.3067971789014</v>
      </c>
      <c r="AI48" s="86">
        <v>5309.3067971789014</v>
      </c>
      <c r="AJ48" s="87">
        <v>0.20950590897468099</v>
      </c>
      <c r="AK48" s="85">
        <v>5622.8044368288438</v>
      </c>
      <c r="AL48" s="86">
        <v>10932.111234007745</v>
      </c>
      <c r="AM48" s="88">
        <v>0.18970000000000001</v>
      </c>
      <c r="AN48" s="85">
        <f t="shared" si="1"/>
        <v>2073.8215010912695</v>
      </c>
      <c r="AO48" s="85">
        <v>1221.5062573817904</v>
      </c>
      <c r="AP48" s="85">
        <f t="shared" si="3"/>
        <v>14227.438992480806</v>
      </c>
      <c r="AQ48" s="89">
        <f t="shared" si="2"/>
        <v>8.9953097850392748E-3</v>
      </c>
      <c r="AR48" s="90"/>
      <c r="AS48" s="91"/>
      <c r="AT48" s="91"/>
      <c r="AU48" s="92"/>
    </row>
    <row r="49" spans="1:47" ht="17.100000000000001" customHeight="1" x14ac:dyDescent="0.25">
      <c r="A49" s="74" t="s">
        <v>132</v>
      </c>
      <c r="B49" s="75" t="s">
        <v>43</v>
      </c>
      <c r="C49" s="76">
        <v>140122060</v>
      </c>
      <c r="D49" s="75">
        <v>20777777</v>
      </c>
      <c r="E49" s="75">
        <v>127227422</v>
      </c>
      <c r="F49" s="75">
        <v>13495949</v>
      </c>
      <c r="G49" s="75">
        <v>160899837</v>
      </c>
      <c r="H49" s="75">
        <v>140723371</v>
      </c>
      <c r="I49" s="75">
        <v>4397473</v>
      </c>
      <c r="J49" s="77">
        <v>9.4664999999999999</v>
      </c>
      <c r="K49" s="77">
        <v>10.86</v>
      </c>
      <c r="L49" s="77">
        <v>9.39</v>
      </c>
      <c r="M49" s="77">
        <v>41.6</v>
      </c>
      <c r="N49" s="78">
        <v>26.7290676925757</v>
      </c>
      <c r="O49" s="75">
        <v>16996760.893677704</v>
      </c>
      <c r="P49" s="75">
        <v>12957953.130755065</v>
      </c>
      <c r="Q49" s="75">
        <v>468314.48349307769</v>
      </c>
      <c r="R49" s="75">
        <v>408575.98302109865</v>
      </c>
      <c r="S49" s="75">
        <v>311489.2579508429</v>
      </c>
      <c r="T49" s="79">
        <v>11257.559699352829</v>
      </c>
      <c r="U49" s="80">
        <v>15285.829933177401</v>
      </c>
      <c r="V49" s="81">
        <v>11653.577353817042</v>
      </c>
      <c r="W49" s="81">
        <v>421.1729278713205</v>
      </c>
      <c r="X49" s="82">
        <v>27360.580214865764</v>
      </c>
      <c r="Y49" s="80">
        <v>619</v>
      </c>
      <c r="Z49" s="81">
        <v>496.23166666666663</v>
      </c>
      <c r="AA49" s="81">
        <v>122.76833333333335</v>
      </c>
      <c r="AB49" s="81">
        <v>0</v>
      </c>
      <c r="AC49" s="81">
        <v>0</v>
      </c>
      <c r="AD49" s="81">
        <v>0</v>
      </c>
      <c r="AE49" s="82">
        <v>619</v>
      </c>
      <c r="AF49" s="83">
        <v>26741.580214865764</v>
      </c>
      <c r="AG49" s="84">
        <v>0.23114689522274101</v>
      </c>
      <c r="AH49" s="85">
        <v>6181.2332400161004</v>
      </c>
      <c r="AI49" s="86">
        <v>6800.2332400161004</v>
      </c>
      <c r="AJ49" s="87">
        <v>0.201798830508952</v>
      </c>
      <c r="AK49" s="85">
        <v>5396.4196133212145</v>
      </c>
      <c r="AL49" s="86">
        <v>12196.652853337315</v>
      </c>
      <c r="AM49" s="88">
        <v>0.18970000000000001</v>
      </c>
      <c r="AN49" s="85">
        <f t="shared" si="1"/>
        <v>2313.7050462780885</v>
      </c>
      <c r="AO49" s="85">
        <v>684.79474928737318</v>
      </c>
      <c r="AP49" s="85">
        <f t="shared" si="3"/>
        <v>15195.152648902776</v>
      </c>
      <c r="AQ49" s="89">
        <f t="shared" si="2"/>
        <v>9.6071475252909964E-3</v>
      </c>
      <c r="AR49" s="90"/>
      <c r="AS49" s="91"/>
      <c r="AT49" s="91"/>
      <c r="AU49" s="92"/>
    </row>
    <row r="50" spans="1:47" ht="17.100000000000001" customHeight="1" x14ac:dyDescent="0.25">
      <c r="A50" s="74" t="s">
        <v>133</v>
      </c>
      <c r="B50" s="75" t="s">
        <v>44</v>
      </c>
      <c r="C50" s="76">
        <v>177442463</v>
      </c>
      <c r="D50" s="75">
        <v>35543562.082500003</v>
      </c>
      <c r="E50" s="75">
        <v>75199918</v>
      </c>
      <c r="F50" s="75">
        <v>18221437.9175</v>
      </c>
      <c r="G50" s="75">
        <v>212986025.08250001</v>
      </c>
      <c r="H50" s="75">
        <v>93421355.917500004</v>
      </c>
      <c r="I50" s="75">
        <v>30002249</v>
      </c>
      <c r="J50" s="77">
        <v>8.1843000000000004</v>
      </c>
      <c r="K50" s="77">
        <v>9.5667000000000009</v>
      </c>
      <c r="L50" s="77">
        <v>11.61</v>
      </c>
      <c r="M50" s="77">
        <v>35.700000000000003</v>
      </c>
      <c r="N50" s="78">
        <v>31.1376247911079</v>
      </c>
      <c r="O50" s="75">
        <v>26023731.422662903</v>
      </c>
      <c r="P50" s="75">
        <v>9765264.5026498158</v>
      </c>
      <c r="Q50" s="75">
        <v>2584173.0404823427</v>
      </c>
      <c r="R50" s="75">
        <v>728956.06225946499</v>
      </c>
      <c r="S50" s="75">
        <v>273536.82080251584</v>
      </c>
      <c r="T50" s="79">
        <v>72385.799453286905</v>
      </c>
      <c r="U50" s="80">
        <v>23410.779311196402</v>
      </c>
      <c r="V50" s="81">
        <v>8784.7683513943193</v>
      </c>
      <c r="W50" s="81">
        <v>2324.7052380809218</v>
      </c>
      <c r="X50" s="82">
        <v>34520.252900671643</v>
      </c>
      <c r="Y50" s="80">
        <v>2250</v>
      </c>
      <c r="Z50" s="81">
        <v>2242.180712423979</v>
      </c>
      <c r="AA50" s="81">
        <v>7.8192875760209617</v>
      </c>
      <c r="AB50" s="81">
        <v>112</v>
      </c>
      <c r="AC50" s="81">
        <v>38</v>
      </c>
      <c r="AD50" s="81">
        <v>150</v>
      </c>
      <c r="AE50" s="82">
        <v>2400</v>
      </c>
      <c r="AF50" s="83">
        <v>32120.252900671643</v>
      </c>
      <c r="AG50" s="84">
        <v>0.202657935547957</v>
      </c>
      <c r="AH50" s="85">
        <v>6509.4241421283923</v>
      </c>
      <c r="AI50" s="86">
        <v>8909.4241421283914</v>
      </c>
      <c r="AJ50" s="87">
        <v>0.17566977441786899</v>
      </c>
      <c r="AK50" s="85">
        <v>5642.5575813058913</v>
      </c>
      <c r="AL50" s="86">
        <v>14551.981723434283</v>
      </c>
      <c r="AM50" s="88">
        <v>0.18970000000000001</v>
      </c>
      <c r="AN50" s="85">
        <f t="shared" si="1"/>
        <v>2760.5109329354837</v>
      </c>
      <c r="AO50" s="85">
        <v>952.94825625329111</v>
      </c>
      <c r="AP50" s="85">
        <f t="shared" si="3"/>
        <v>18265.440912623057</v>
      </c>
      <c r="AQ50" s="89">
        <f t="shared" si="2"/>
        <v>1.1548339757858676E-2</v>
      </c>
      <c r="AR50" s="90"/>
      <c r="AS50" s="91"/>
      <c r="AT50" s="91"/>
      <c r="AU50" s="92"/>
    </row>
    <row r="51" spans="1:47" ht="17.100000000000001" customHeight="1" x14ac:dyDescent="0.25">
      <c r="A51" s="74" t="s">
        <v>135</v>
      </c>
      <c r="B51" s="75" t="s">
        <v>45</v>
      </c>
      <c r="C51" s="76">
        <v>731883957</v>
      </c>
      <c r="D51" s="75">
        <v>176192742</v>
      </c>
      <c r="E51" s="75">
        <v>812688091</v>
      </c>
      <c r="F51" s="75">
        <v>185882286</v>
      </c>
      <c r="G51" s="75">
        <v>908076699</v>
      </c>
      <c r="H51" s="75">
        <v>998570377</v>
      </c>
      <c r="I51" s="75">
        <v>89952839</v>
      </c>
      <c r="J51" s="77">
        <v>9.0092999999999996</v>
      </c>
      <c r="K51" s="77">
        <v>11.183299999999999</v>
      </c>
      <c r="L51" s="77">
        <v>9.3800000000000008</v>
      </c>
      <c r="M51" s="77">
        <v>38.799999999999997</v>
      </c>
      <c r="N51" s="78">
        <v>38.4061963061299</v>
      </c>
      <c r="O51" s="75">
        <v>100793257.96676768</v>
      </c>
      <c r="P51" s="75">
        <v>89291208.945481211</v>
      </c>
      <c r="Q51" s="75">
        <v>9589854.9040511716</v>
      </c>
      <c r="R51" s="75">
        <v>2597764.380586796</v>
      </c>
      <c r="S51" s="75">
        <v>2301319.8181825057</v>
      </c>
      <c r="T51" s="79">
        <v>247161.20886729826</v>
      </c>
      <c r="U51" s="80">
        <v>67639.199671855415</v>
      </c>
      <c r="V51" s="81">
        <v>59920.534692866706</v>
      </c>
      <c r="W51" s="81">
        <v>6435.4513760543787</v>
      </c>
      <c r="X51" s="82">
        <v>133995.18574077651</v>
      </c>
      <c r="Y51" s="80">
        <v>2078</v>
      </c>
      <c r="Z51" s="81">
        <v>1611.2374827744602</v>
      </c>
      <c r="AA51" s="81">
        <v>466.7625172255398</v>
      </c>
      <c r="AB51" s="81">
        <v>66</v>
      </c>
      <c r="AC51" s="81">
        <v>93</v>
      </c>
      <c r="AD51" s="81">
        <v>159</v>
      </c>
      <c r="AE51" s="82">
        <v>2237</v>
      </c>
      <c r="AF51" s="83">
        <v>131758.18574077651</v>
      </c>
      <c r="AG51" s="84">
        <v>0.19108968911777099</v>
      </c>
      <c r="AH51" s="85">
        <v>25177.63075192651</v>
      </c>
      <c r="AI51" s="86">
        <v>27414.63075192651</v>
      </c>
      <c r="AJ51" s="87">
        <v>0.28958336929309297</v>
      </c>
      <c r="AK51" s="85">
        <v>38154.979358759214</v>
      </c>
      <c r="AL51" s="86">
        <v>65569.610110685724</v>
      </c>
      <c r="AM51" s="88">
        <v>0.18970000000000001</v>
      </c>
      <c r="AN51" s="85">
        <f t="shared" si="1"/>
        <v>12438.555037997083</v>
      </c>
      <c r="AO51" s="85">
        <v>2892.4470018042439</v>
      </c>
      <c r="AP51" s="85">
        <f t="shared" si="3"/>
        <v>80900.612150487053</v>
      </c>
      <c r="AQ51" s="89">
        <f t="shared" si="2"/>
        <v>5.1149477321782669E-2</v>
      </c>
      <c r="AR51" s="90"/>
      <c r="AS51" s="91"/>
      <c r="AT51" s="91"/>
      <c r="AU51" s="92"/>
    </row>
    <row r="52" spans="1:47" ht="17.100000000000001" customHeight="1" x14ac:dyDescent="0.25">
      <c r="A52" s="74" t="s">
        <v>128</v>
      </c>
      <c r="B52" s="75" t="s">
        <v>46</v>
      </c>
      <c r="C52" s="76">
        <v>59033656.431000002</v>
      </c>
      <c r="D52" s="75">
        <v>4540696.898</v>
      </c>
      <c r="E52" s="75">
        <v>118234343.56900001</v>
      </c>
      <c r="F52" s="75">
        <v>9627303.102</v>
      </c>
      <c r="G52" s="75">
        <v>63574353.329000004</v>
      </c>
      <c r="H52" s="75">
        <v>127861646.671</v>
      </c>
      <c r="I52" s="75">
        <v>1508265</v>
      </c>
      <c r="J52" s="77">
        <v>8.9762000000000004</v>
      </c>
      <c r="K52" s="77">
        <v>9.8232999999999997</v>
      </c>
      <c r="L52" s="77">
        <v>10.43</v>
      </c>
      <c r="M52" s="77">
        <v>41</v>
      </c>
      <c r="N52" s="78">
        <v>29.155234549841499</v>
      </c>
      <c r="O52" s="75">
        <v>7082546.4371337537</v>
      </c>
      <c r="P52" s="75">
        <v>13016160.218154795</v>
      </c>
      <c r="Q52" s="75">
        <v>144608.34132310643</v>
      </c>
      <c r="R52" s="75">
        <v>172745.03505204277</v>
      </c>
      <c r="S52" s="75">
        <v>317467.3223940194</v>
      </c>
      <c r="T52" s="79">
        <v>3527.0327151977181</v>
      </c>
      <c r="U52" s="80">
        <v>5925.0092725795575</v>
      </c>
      <c r="V52" s="81">
        <v>10888.861890351189</v>
      </c>
      <c r="W52" s="81">
        <v>120.97425281104084</v>
      </c>
      <c r="X52" s="82">
        <v>16934.845415741787</v>
      </c>
      <c r="Y52" s="80">
        <v>1532</v>
      </c>
      <c r="Z52" s="81">
        <v>282.99550673989017</v>
      </c>
      <c r="AA52" s="81">
        <v>1249.0044932601097</v>
      </c>
      <c r="AB52" s="81">
        <v>0</v>
      </c>
      <c r="AC52" s="81">
        <v>0</v>
      </c>
      <c r="AD52" s="81">
        <v>0</v>
      </c>
      <c r="AE52" s="82">
        <v>1532</v>
      </c>
      <c r="AF52" s="83">
        <v>15402.845415741787</v>
      </c>
      <c r="AG52" s="84">
        <v>0.14353615871897801</v>
      </c>
      <c r="AH52" s="85">
        <v>2210.8652643177961</v>
      </c>
      <c r="AI52" s="86">
        <v>3742.8652643177961</v>
      </c>
      <c r="AJ52" s="87">
        <v>0.28774350226067802</v>
      </c>
      <c r="AK52" s="85">
        <v>4432.0686847053694</v>
      </c>
      <c r="AL52" s="86">
        <v>8174.933949023166</v>
      </c>
      <c r="AM52" s="88">
        <v>0.18970000000000001</v>
      </c>
      <c r="AN52" s="85">
        <f t="shared" si="1"/>
        <v>1550.7849701296946</v>
      </c>
      <c r="AO52" s="85">
        <v>565.31937581397187</v>
      </c>
      <c r="AP52" s="85">
        <f t="shared" si="3"/>
        <v>10291.038294966831</v>
      </c>
      <c r="AQ52" s="89">
        <f t="shared" si="2"/>
        <v>6.5065172672223578E-3</v>
      </c>
      <c r="AR52" s="90"/>
      <c r="AS52" s="91"/>
      <c r="AT52" s="91"/>
      <c r="AU52" s="92"/>
    </row>
    <row r="53" spans="1:47" ht="17.100000000000001" customHeight="1" x14ac:dyDescent="0.25">
      <c r="A53" s="74" t="s">
        <v>129</v>
      </c>
      <c r="B53" s="75" t="s">
        <v>47</v>
      </c>
      <c r="C53" s="76">
        <v>25419166</v>
      </c>
      <c r="D53" s="75">
        <v>2274338.0318999998</v>
      </c>
      <c r="E53" s="75">
        <v>70284002</v>
      </c>
      <c r="F53" s="75">
        <v>4404661.9681000002</v>
      </c>
      <c r="G53" s="75">
        <v>27693504.0319</v>
      </c>
      <c r="H53" s="75">
        <v>74688663.968099996</v>
      </c>
      <c r="I53" s="75">
        <v>2790459</v>
      </c>
      <c r="J53" s="77">
        <v>9.4019999999999992</v>
      </c>
      <c r="K53" s="77">
        <v>10.42</v>
      </c>
      <c r="L53" s="77">
        <v>10.56</v>
      </c>
      <c r="M53" s="77">
        <v>41.2</v>
      </c>
      <c r="N53" s="78">
        <v>30.358958590348401</v>
      </c>
      <c r="O53" s="75">
        <v>2945490.7500425442</v>
      </c>
      <c r="P53" s="75">
        <v>7167818.0391650666</v>
      </c>
      <c r="Q53" s="75">
        <v>264248.01136363635</v>
      </c>
      <c r="R53" s="75">
        <v>71492.493933071455</v>
      </c>
      <c r="S53" s="75">
        <v>173976.16599915209</v>
      </c>
      <c r="T53" s="79">
        <v>6413.7866835834066</v>
      </c>
      <c r="U53" s="80">
        <v>2354.9060064201303</v>
      </c>
      <c r="V53" s="81">
        <v>5730.6368227815919</v>
      </c>
      <c r="W53" s="81">
        <v>211.26504272193486</v>
      </c>
      <c r="X53" s="82">
        <v>8296.8078719236564</v>
      </c>
      <c r="Y53" s="80">
        <v>418</v>
      </c>
      <c r="Z53" s="81">
        <v>384</v>
      </c>
      <c r="AA53" s="81">
        <v>33.999999999999993</v>
      </c>
      <c r="AB53" s="81">
        <v>0</v>
      </c>
      <c r="AC53" s="81">
        <v>0</v>
      </c>
      <c r="AD53" s="81">
        <v>0</v>
      </c>
      <c r="AE53" s="82">
        <v>418</v>
      </c>
      <c r="AF53" s="83">
        <v>7878.8078719236564</v>
      </c>
      <c r="AG53" s="84">
        <v>0.17238042546294299</v>
      </c>
      <c r="AH53" s="85">
        <v>1358.1522531029843</v>
      </c>
      <c r="AI53" s="86">
        <v>1776.1522531029843</v>
      </c>
      <c r="AJ53" s="87">
        <v>0.26818690664714501</v>
      </c>
      <c r="AK53" s="85">
        <v>2112.9931112383811</v>
      </c>
      <c r="AL53" s="86">
        <v>3889.1453643413652</v>
      </c>
      <c r="AM53" s="88">
        <v>0.18970000000000001</v>
      </c>
      <c r="AN53" s="85">
        <f t="shared" si="1"/>
        <v>737.77087561555697</v>
      </c>
      <c r="AO53" s="85">
        <v>233.74959861375669</v>
      </c>
      <c r="AP53" s="85">
        <f t="shared" si="3"/>
        <v>4860.6658385706787</v>
      </c>
      <c r="AQ53" s="89">
        <f t="shared" si="2"/>
        <v>3.0731598991644697E-3</v>
      </c>
      <c r="AR53" s="90"/>
      <c r="AS53" s="91"/>
      <c r="AT53" s="91"/>
      <c r="AU53" s="92"/>
    </row>
    <row r="54" spans="1:47" ht="17.100000000000001" customHeight="1" x14ac:dyDescent="0.25">
      <c r="A54" s="74" t="s">
        <v>133</v>
      </c>
      <c r="B54" s="75" t="s">
        <v>48</v>
      </c>
      <c r="C54" s="76">
        <v>189314505</v>
      </c>
      <c r="D54" s="75">
        <v>24026145</v>
      </c>
      <c r="E54" s="75">
        <v>165684849</v>
      </c>
      <c r="F54" s="75">
        <v>16098777</v>
      </c>
      <c r="G54" s="75">
        <v>213340650</v>
      </c>
      <c r="H54" s="75">
        <v>181783626</v>
      </c>
      <c r="I54" s="75">
        <v>75462707</v>
      </c>
      <c r="J54" s="77">
        <v>8.1843000000000004</v>
      </c>
      <c r="K54" s="77">
        <v>10.1</v>
      </c>
      <c r="L54" s="77">
        <v>9.6999999999999993</v>
      </c>
      <c r="M54" s="77">
        <v>40.200000000000003</v>
      </c>
      <c r="N54" s="78">
        <v>31.1376247911079</v>
      </c>
      <c r="O54" s="75">
        <v>26067061.324731495</v>
      </c>
      <c r="P54" s="75">
        <v>17998378.811881188</v>
      </c>
      <c r="Q54" s="75">
        <v>7779660.5154639184</v>
      </c>
      <c r="R54" s="75">
        <v>648434.36131172872</v>
      </c>
      <c r="S54" s="75">
        <v>447720.86596719373</v>
      </c>
      <c r="T54" s="79">
        <v>193523.89341950044</v>
      </c>
      <c r="U54" s="80">
        <v>20824.785630306164</v>
      </c>
      <c r="V54" s="81">
        <v>14378.773877930831</v>
      </c>
      <c r="W54" s="81">
        <v>6215.1141815661504</v>
      </c>
      <c r="X54" s="82">
        <v>41418.673689803152</v>
      </c>
      <c r="Y54" s="80">
        <v>2161</v>
      </c>
      <c r="Z54" s="81">
        <v>2159.848694725626</v>
      </c>
      <c r="AA54" s="81">
        <v>1.1513052743741028</v>
      </c>
      <c r="AB54" s="81">
        <v>40</v>
      </c>
      <c r="AC54" s="81">
        <v>0</v>
      </c>
      <c r="AD54" s="81">
        <v>40</v>
      </c>
      <c r="AE54" s="82">
        <v>2201</v>
      </c>
      <c r="AF54" s="83">
        <v>39217.673689803152</v>
      </c>
      <c r="AG54" s="84">
        <v>0.202657935547957</v>
      </c>
      <c r="AH54" s="85">
        <v>7947.7727869689361</v>
      </c>
      <c r="AI54" s="86">
        <v>10148.772786968937</v>
      </c>
      <c r="AJ54" s="87">
        <v>0.17566977441786899</v>
      </c>
      <c r="AK54" s="85">
        <v>6889.3598902813137</v>
      </c>
      <c r="AL54" s="86">
        <v>17038.132677250251</v>
      </c>
      <c r="AM54" s="88">
        <v>0.18970000000000001</v>
      </c>
      <c r="AN54" s="85">
        <f t="shared" si="1"/>
        <v>3232.1337688743729</v>
      </c>
      <c r="AO54" s="85">
        <v>1163.5155511564176</v>
      </c>
      <c r="AP54" s="85">
        <f t="shared" si="3"/>
        <v>21433.781997281043</v>
      </c>
      <c r="AQ54" s="89">
        <f t="shared" si="2"/>
        <v>1.3551525965596294E-2</v>
      </c>
      <c r="AR54" s="90"/>
      <c r="AS54" s="91"/>
      <c r="AT54" s="91"/>
      <c r="AU54" s="92"/>
    </row>
    <row r="55" spans="1:47" ht="17.100000000000001" customHeight="1" x14ac:dyDescent="0.25">
      <c r="A55" s="74" t="s">
        <v>136</v>
      </c>
      <c r="B55" s="75" t="s">
        <v>49</v>
      </c>
      <c r="C55" s="76">
        <v>1474439543</v>
      </c>
      <c r="D55" s="75">
        <v>115721268</v>
      </c>
      <c r="E55" s="75">
        <v>238684917</v>
      </c>
      <c r="F55" s="75">
        <v>13647054</v>
      </c>
      <c r="G55" s="75">
        <v>1590160811</v>
      </c>
      <c r="H55" s="75">
        <v>252331971</v>
      </c>
      <c r="I55" s="75">
        <v>269992837</v>
      </c>
      <c r="J55" s="77">
        <v>10.3293</v>
      </c>
      <c r="K55" s="77">
        <v>12.0467</v>
      </c>
      <c r="L55" s="77">
        <v>10.92</v>
      </c>
      <c r="M55" s="77">
        <v>42.4</v>
      </c>
      <c r="N55" s="78">
        <v>34.780427583234399</v>
      </c>
      <c r="O55" s="75">
        <v>153946618.93835983</v>
      </c>
      <c r="P55" s="75">
        <v>20946148.820838902</v>
      </c>
      <c r="Q55" s="75">
        <v>24724618.772893772</v>
      </c>
      <c r="R55" s="75">
        <v>3630816.4843952791</v>
      </c>
      <c r="S55" s="75">
        <v>494012.94388770999</v>
      </c>
      <c r="T55" s="79">
        <v>583127.80124749464</v>
      </c>
      <c r="U55" s="80">
        <v>104392.52006624216</v>
      </c>
      <c r="V55" s="81">
        <v>14203.762811870794</v>
      </c>
      <c r="W55" s="81">
        <v>16765.975629597673</v>
      </c>
      <c r="X55" s="82">
        <v>135362.25850771062</v>
      </c>
      <c r="Y55" s="80">
        <v>4443</v>
      </c>
      <c r="Z55" s="81">
        <v>4409.9549536907098</v>
      </c>
      <c r="AA55" s="81">
        <v>33.045046309289944</v>
      </c>
      <c r="AB55" s="81">
        <v>329</v>
      </c>
      <c r="AC55" s="81">
        <v>0</v>
      </c>
      <c r="AD55" s="81">
        <v>329</v>
      </c>
      <c r="AE55" s="82">
        <v>4772</v>
      </c>
      <c r="AF55" s="83">
        <v>130590.25850771062</v>
      </c>
      <c r="AG55" s="84">
        <v>9.0146348697449502E-2</v>
      </c>
      <c r="AH55" s="85">
        <v>11772.234979926154</v>
      </c>
      <c r="AI55" s="86">
        <v>16544.234979926154</v>
      </c>
      <c r="AJ55" s="87">
        <v>0.37154083542406902</v>
      </c>
      <c r="AK55" s="85">
        <v>48519.613744199873</v>
      </c>
      <c r="AL55" s="86">
        <v>65063.848724126023</v>
      </c>
      <c r="AM55" s="88">
        <v>0.18970000000000001</v>
      </c>
      <c r="AN55" s="85">
        <f t="shared" si="1"/>
        <v>12342.612102966707</v>
      </c>
      <c r="AO55" s="85">
        <v>4792.9587965295341</v>
      </c>
      <c r="AP55" s="85">
        <f t="shared" si="3"/>
        <v>82199.419623622263</v>
      </c>
      <c r="AQ55" s="89">
        <f t="shared" si="2"/>
        <v>5.1970649394855684E-2</v>
      </c>
      <c r="AR55" s="90"/>
      <c r="AS55" s="91"/>
      <c r="AT55" s="91"/>
      <c r="AU55" s="92"/>
    </row>
    <row r="56" spans="1:47" ht="17.100000000000001" customHeight="1" x14ac:dyDescent="0.25">
      <c r="A56" s="74" t="s">
        <v>133</v>
      </c>
      <c r="B56" s="75" t="s">
        <v>50</v>
      </c>
      <c r="C56" s="76">
        <v>21528441</v>
      </c>
      <c r="D56" s="75">
        <v>3098844</v>
      </c>
      <c r="E56" s="75">
        <v>21815256</v>
      </c>
      <c r="F56" s="75">
        <v>5040541</v>
      </c>
      <c r="G56" s="75">
        <v>24627285</v>
      </c>
      <c r="H56" s="75">
        <v>26855797</v>
      </c>
      <c r="I56" s="75">
        <v>27370471</v>
      </c>
      <c r="J56" s="77">
        <v>8.1843000000000004</v>
      </c>
      <c r="K56" s="77">
        <v>9.5667000000000009</v>
      </c>
      <c r="L56" s="77">
        <v>9.3800000000000008</v>
      </c>
      <c r="M56" s="77">
        <v>35.700000000000003</v>
      </c>
      <c r="N56" s="78">
        <v>31.1376247911079</v>
      </c>
      <c r="O56" s="75">
        <v>3009088.7430812651</v>
      </c>
      <c r="P56" s="75">
        <v>2807216.3860056233</v>
      </c>
      <c r="Q56" s="75">
        <v>2917960.6609808099</v>
      </c>
      <c r="R56" s="75">
        <v>84288.200086309938</v>
      </c>
      <c r="S56" s="75">
        <v>78633.512213042661</v>
      </c>
      <c r="T56" s="79">
        <v>81735.59274456049</v>
      </c>
      <c r="U56" s="80">
        <v>2706.9566369230729</v>
      </c>
      <c r="V56" s="81">
        <v>2525.3535791689019</v>
      </c>
      <c r="W56" s="81">
        <v>2624.9784077269137</v>
      </c>
      <c r="X56" s="82">
        <v>7857.2886238188894</v>
      </c>
      <c r="Y56" s="80">
        <v>134</v>
      </c>
      <c r="Z56" s="81">
        <v>134</v>
      </c>
      <c r="AA56" s="81">
        <v>0</v>
      </c>
      <c r="AB56" s="81">
        <v>0</v>
      </c>
      <c r="AC56" s="81">
        <v>0</v>
      </c>
      <c r="AD56" s="81">
        <v>0</v>
      </c>
      <c r="AE56" s="82">
        <v>134</v>
      </c>
      <c r="AF56" s="83">
        <v>7723.2886238188894</v>
      </c>
      <c r="AG56" s="84">
        <v>0.202657935547957</v>
      </c>
      <c r="AH56" s="85">
        <v>1565.185728144158</v>
      </c>
      <c r="AI56" s="86">
        <v>1699.185728144158</v>
      </c>
      <c r="AJ56" s="87">
        <v>0.17566977441786899</v>
      </c>
      <c r="AK56" s="85">
        <v>1356.748370310358</v>
      </c>
      <c r="AL56" s="86">
        <v>3055.9340984545161</v>
      </c>
      <c r="AM56" s="88">
        <v>0.18970000000000001</v>
      </c>
      <c r="AN56" s="85">
        <f t="shared" si="1"/>
        <v>579.71069847682168</v>
      </c>
      <c r="AO56" s="85">
        <v>229.13563132173201</v>
      </c>
      <c r="AP56" s="85">
        <f t="shared" si="3"/>
        <v>3864.7804282530697</v>
      </c>
      <c r="AQ56" s="89">
        <f t="shared" si="2"/>
        <v>2.4435105447766351E-3</v>
      </c>
      <c r="AR56" s="90"/>
      <c r="AS56" s="91"/>
      <c r="AT56" s="91"/>
      <c r="AU56" s="92"/>
    </row>
    <row r="57" spans="1:47" ht="17.100000000000001" customHeight="1" x14ac:dyDescent="0.25">
      <c r="A57" s="74" t="s">
        <v>134</v>
      </c>
      <c r="B57" s="75" t="s">
        <v>51</v>
      </c>
      <c r="C57" s="76">
        <v>291326509</v>
      </c>
      <c r="D57" s="75">
        <v>17425710</v>
      </c>
      <c r="E57" s="75">
        <v>586939727</v>
      </c>
      <c r="F57" s="75">
        <v>24537813</v>
      </c>
      <c r="G57" s="75">
        <v>308752219</v>
      </c>
      <c r="H57" s="75">
        <v>611477540</v>
      </c>
      <c r="I57" s="75">
        <v>27702894</v>
      </c>
      <c r="J57" s="77">
        <v>9.6051000000000002</v>
      </c>
      <c r="K57" s="77">
        <v>10.716699999999999</v>
      </c>
      <c r="L57" s="77">
        <v>10.78</v>
      </c>
      <c r="M57" s="77">
        <v>35.700000000000003</v>
      </c>
      <c r="N57" s="78">
        <v>30.543572035619899</v>
      </c>
      <c r="O57" s="75">
        <v>32144612.653694391</v>
      </c>
      <c r="P57" s="75">
        <v>57058379.911726564</v>
      </c>
      <c r="Q57" s="75">
        <v>2569841.7439703154</v>
      </c>
      <c r="R57" s="75">
        <v>900409.31803065515</v>
      </c>
      <c r="S57" s="75">
        <v>1598273.9471071865</v>
      </c>
      <c r="T57" s="79">
        <v>71984.362576199303</v>
      </c>
      <c r="U57" s="80">
        <v>29479.502822413771</v>
      </c>
      <c r="V57" s="81">
        <v>52327.669640056512</v>
      </c>
      <c r="W57" s="81">
        <v>2356.7761652845047</v>
      </c>
      <c r="X57" s="82">
        <v>84163.948627754784</v>
      </c>
      <c r="Y57" s="80">
        <v>171</v>
      </c>
      <c r="Z57" s="81">
        <v>171</v>
      </c>
      <c r="AA57" s="81">
        <v>0</v>
      </c>
      <c r="AB57" s="81">
        <v>199</v>
      </c>
      <c r="AC57" s="81">
        <v>0</v>
      </c>
      <c r="AD57" s="81">
        <v>199</v>
      </c>
      <c r="AE57" s="82">
        <v>370</v>
      </c>
      <c r="AF57" s="83">
        <v>83793.948627754784</v>
      </c>
      <c r="AG57" s="84">
        <v>0.126801981381476</v>
      </c>
      <c r="AH57" s="85">
        <v>10625.238713776918</v>
      </c>
      <c r="AI57" s="86">
        <v>10995.238713776918</v>
      </c>
      <c r="AJ57" s="87">
        <v>0.31121846178540402</v>
      </c>
      <c r="AK57" s="85">
        <v>26078.223798855004</v>
      </c>
      <c r="AL57" s="86">
        <v>37073.462512631922</v>
      </c>
      <c r="AM57" s="88">
        <v>0.18970000000000001</v>
      </c>
      <c r="AN57" s="85">
        <f t="shared" si="1"/>
        <v>7032.835838646276</v>
      </c>
      <c r="AO57" s="85">
        <v>2145.7840404825311</v>
      </c>
      <c r="AP57" s="85">
        <f t="shared" si="3"/>
        <v>46252.082391760734</v>
      </c>
      <c r="AQ57" s="89">
        <f t="shared" si="2"/>
        <v>2.9242916419246728E-2</v>
      </c>
      <c r="AR57" s="90"/>
      <c r="AS57" s="91"/>
      <c r="AT57" s="91"/>
      <c r="AU57" s="92"/>
    </row>
    <row r="58" spans="1:47" ht="17.100000000000001" customHeight="1" thickBot="1" x14ac:dyDescent="0.3">
      <c r="A58" s="74" t="s">
        <v>128</v>
      </c>
      <c r="B58" s="75" t="s">
        <v>52</v>
      </c>
      <c r="C58" s="76">
        <v>30997729.559799999</v>
      </c>
      <c r="D58" s="75">
        <v>3957492.8805999998</v>
      </c>
      <c r="E58" s="75">
        <v>102212270.4402</v>
      </c>
      <c r="F58" s="75">
        <v>12942507.1194</v>
      </c>
      <c r="G58" s="75">
        <v>34955222.440399997</v>
      </c>
      <c r="H58" s="75">
        <v>115154777.5596</v>
      </c>
      <c r="I58" s="75">
        <v>547755</v>
      </c>
      <c r="J58" s="77">
        <v>8.9762000000000004</v>
      </c>
      <c r="K58" s="77">
        <v>9.8733000000000004</v>
      </c>
      <c r="L58" s="77">
        <v>10.19</v>
      </c>
      <c r="M58" s="77">
        <v>46.4</v>
      </c>
      <c r="N58" s="78">
        <v>29.155234549841499</v>
      </c>
      <c r="O58" s="75">
        <v>3894211.6308014523</v>
      </c>
      <c r="P58" s="75">
        <v>11663251.148005225</v>
      </c>
      <c r="Q58" s="75">
        <v>53754.170755642786</v>
      </c>
      <c r="R58" s="75">
        <v>83926.974801755438</v>
      </c>
      <c r="S58" s="75">
        <v>251363.17129321606</v>
      </c>
      <c r="T58" s="79">
        <v>1158.4950593888532</v>
      </c>
      <c r="U58" s="80">
        <v>2878.6245796884423</v>
      </c>
      <c r="V58" s="81">
        <v>8621.5451590178545</v>
      </c>
      <c r="W58" s="81">
        <v>39.735405229149542</v>
      </c>
      <c r="X58" s="82">
        <v>11539.905143935446</v>
      </c>
      <c r="Y58" s="80">
        <v>319</v>
      </c>
      <c r="Z58" s="81">
        <v>26.4</v>
      </c>
      <c r="AA58" s="81">
        <v>292.60000000000002</v>
      </c>
      <c r="AB58" s="81">
        <v>0</v>
      </c>
      <c r="AC58" s="81">
        <v>0</v>
      </c>
      <c r="AD58" s="81">
        <v>0</v>
      </c>
      <c r="AE58" s="82">
        <v>319</v>
      </c>
      <c r="AF58" s="83">
        <v>11220.905143935446</v>
      </c>
      <c r="AG58" s="84">
        <v>0.14353615871897801</v>
      </c>
      <c r="AH58" s="85">
        <v>1610.6056217105149</v>
      </c>
      <c r="AI58" s="86">
        <v>1929.6056217105149</v>
      </c>
      <c r="AJ58" s="87">
        <v>0.28774350226067802</v>
      </c>
      <c r="AK58" s="85">
        <v>3228.7425446508423</v>
      </c>
      <c r="AL58" s="86">
        <v>5158.3481663613575</v>
      </c>
      <c r="AM58" s="88">
        <v>0.18970000000000001</v>
      </c>
      <c r="AN58" s="85">
        <f t="shared" si="1"/>
        <v>978.53864715874954</v>
      </c>
      <c r="AO58" s="85">
        <v>411.83267901620252</v>
      </c>
      <c r="AP58" s="85">
        <f t="shared" si="3"/>
        <v>6548.7194925363101</v>
      </c>
      <c r="AQ58" s="89">
        <f t="shared" si="2"/>
        <v>4.1404331842028646E-3</v>
      </c>
      <c r="AR58" s="90"/>
      <c r="AS58" s="91"/>
      <c r="AT58" s="91"/>
      <c r="AU58" s="92"/>
    </row>
    <row r="59" spans="1:47" ht="37.5" customHeight="1" thickBot="1" x14ac:dyDescent="0.3">
      <c r="A59" s="286" t="s">
        <v>53</v>
      </c>
      <c r="B59" s="287"/>
      <c r="C59" s="97"/>
      <c r="D59" s="98"/>
      <c r="E59" s="98"/>
      <c r="F59" s="98"/>
      <c r="G59" s="98"/>
      <c r="H59" s="98"/>
      <c r="I59" s="98"/>
      <c r="J59" s="99"/>
      <c r="K59" s="99"/>
      <c r="L59" s="99"/>
      <c r="M59" s="99"/>
      <c r="N59" s="100"/>
      <c r="O59" s="98"/>
      <c r="P59" s="98"/>
      <c r="Q59" s="98"/>
      <c r="R59" s="98"/>
      <c r="S59" s="98"/>
      <c r="T59" s="101"/>
      <c r="U59" s="102">
        <f>SUM(U8:U58)</f>
        <v>1822073.0158072668</v>
      </c>
      <c r="V59" s="103">
        <f>SUM(V8:V58)</f>
        <v>755024.08418437524</v>
      </c>
      <c r="W59" s="103">
        <f>SUM(W8:W58)</f>
        <v>208686.577981487</v>
      </c>
      <c r="X59" s="104">
        <f>SUM(X8:X58)</f>
        <v>2785783.6779731279</v>
      </c>
      <c r="Y59" s="102">
        <f>SUM(Y8:Y58)</f>
        <v>85248</v>
      </c>
      <c r="Z59" s="103">
        <v>78938.603948709511</v>
      </c>
      <c r="AA59" s="103">
        <v>6309.3960512904923</v>
      </c>
      <c r="AB59" s="103">
        <v>7522</v>
      </c>
      <c r="AC59" s="103">
        <v>1452</v>
      </c>
      <c r="AD59" s="103">
        <v>8974</v>
      </c>
      <c r="AE59" s="104">
        <v>94222</v>
      </c>
      <c r="AF59" s="105">
        <v>2691561.6779731279</v>
      </c>
      <c r="AG59" s="106"/>
      <c r="AH59" s="107">
        <v>393179.68943696178</v>
      </c>
      <c r="AI59" s="108">
        <v>485472.08381525113</v>
      </c>
      <c r="AJ59" s="109"/>
      <c r="AK59" s="107">
        <f>SUM(AK8:AK58)</f>
        <v>763431.85639230348</v>
      </c>
      <c r="AL59" s="105">
        <f>SUM(AL8:AL58)</f>
        <v>1250833.5458292656</v>
      </c>
      <c r="AM59" s="110">
        <v>0.18970000000000001</v>
      </c>
      <c r="AN59" s="111">
        <f>SUM(AN8:AN58)</f>
        <v>237283.12364381159</v>
      </c>
      <c r="AO59" s="107">
        <f>SUM(AO8:AO58)</f>
        <v>93534.138834097321</v>
      </c>
      <c r="AP59" s="111">
        <f t="shared" si="3"/>
        <v>1581650.8083071746</v>
      </c>
      <c r="AQ59" s="112">
        <f t="shared" si="2"/>
        <v>1</v>
      </c>
      <c r="AR59" s="90"/>
      <c r="AS59" s="91"/>
      <c r="AT59" s="91"/>
      <c r="AU59" s="92"/>
    </row>
    <row r="60" spans="1:47" ht="39.75" customHeight="1" x14ac:dyDescent="0.25">
      <c r="A60" s="288" t="s">
        <v>285</v>
      </c>
      <c r="B60" s="289"/>
      <c r="C60" s="289"/>
      <c r="D60" s="289"/>
      <c r="E60" s="289"/>
      <c r="F60" s="289"/>
      <c r="G60" s="289"/>
      <c r="H60" s="289"/>
      <c r="I60" s="289"/>
      <c r="J60" s="289"/>
      <c r="K60" s="289"/>
      <c r="L60" s="290"/>
      <c r="M60" s="113"/>
      <c r="N60" s="114"/>
      <c r="O60" s="115"/>
      <c r="P60" s="115"/>
      <c r="Q60" s="115"/>
      <c r="R60" s="115"/>
      <c r="S60" s="115"/>
      <c r="T60" s="115"/>
      <c r="U60" s="116"/>
      <c r="V60" s="81"/>
      <c r="W60" s="81"/>
      <c r="X60" s="81"/>
      <c r="Y60" s="81"/>
      <c r="Z60" s="117"/>
      <c r="AA60" s="117"/>
      <c r="AB60" s="117"/>
      <c r="AC60" s="117"/>
      <c r="AD60" s="117"/>
      <c r="AE60" s="117"/>
      <c r="AF60" s="118"/>
      <c r="AG60" s="119"/>
      <c r="AH60" s="118"/>
      <c r="AI60" s="118"/>
      <c r="AJ60" s="119"/>
      <c r="AK60" s="118"/>
      <c r="AL60" s="118"/>
      <c r="AM60" s="120"/>
      <c r="AN60" s="116"/>
      <c r="AO60" s="117"/>
      <c r="AP60" s="121"/>
      <c r="AQ60" s="122"/>
      <c r="AR60" s="90"/>
      <c r="AS60" s="91"/>
      <c r="AT60" s="91"/>
    </row>
    <row r="61" spans="1:47" ht="30.75" customHeight="1" x14ac:dyDescent="0.25">
      <c r="A61" s="123" t="s">
        <v>286</v>
      </c>
      <c r="B61" s="115"/>
      <c r="C61" s="115"/>
      <c r="D61" s="115"/>
      <c r="E61" s="115"/>
      <c r="F61" s="115"/>
      <c r="G61" s="115"/>
      <c r="H61" s="115"/>
      <c r="I61" s="115"/>
      <c r="J61" s="113"/>
      <c r="K61" s="113"/>
      <c r="L61" s="124"/>
      <c r="M61" s="113"/>
      <c r="N61" s="114"/>
      <c r="O61" s="115"/>
      <c r="P61" s="115"/>
      <c r="Q61" s="115"/>
      <c r="R61" s="115"/>
      <c r="S61" s="115"/>
      <c r="T61" s="115"/>
      <c r="U61" s="117"/>
      <c r="V61" s="117"/>
      <c r="W61" s="117"/>
      <c r="X61" s="117"/>
      <c r="Y61" s="117"/>
      <c r="Z61" s="117"/>
      <c r="AA61" s="117"/>
      <c r="AB61" s="117"/>
      <c r="AC61" s="117"/>
      <c r="AD61" s="117"/>
      <c r="AE61" s="117"/>
      <c r="AF61" s="118"/>
      <c r="AG61" s="119"/>
      <c r="AH61" s="119"/>
      <c r="AI61" s="118"/>
      <c r="AJ61" s="119"/>
      <c r="AK61" s="118"/>
      <c r="AL61" s="118"/>
      <c r="AM61" s="120"/>
      <c r="AN61" s="117"/>
      <c r="AO61" s="117"/>
      <c r="AP61" s="121"/>
      <c r="AQ61" s="125"/>
      <c r="AR61" s="90"/>
      <c r="AS61" s="91"/>
      <c r="AT61" s="91"/>
    </row>
    <row r="62" spans="1:47" ht="50.25" customHeight="1" x14ac:dyDescent="0.25">
      <c r="A62" s="291" t="s">
        <v>287</v>
      </c>
      <c r="B62" s="292"/>
      <c r="C62" s="292"/>
      <c r="D62" s="292"/>
      <c r="E62" s="292"/>
      <c r="F62" s="292"/>
      <c r="G62" s="292"/>
      <c r="H62" s="292"/>
      <c r="I62" s="292"/>
      <c r="J62" s="292"/>
      <c r="K62" s="292"/>
      <c r="L62" s="293"/>
      <c r="M62" s="126"/>
      <c r="N62" s="126"/>
      <c r="O62" s="126"/>
      <c r="P62" s="126"/>
      <c r="Q62" s="126"/>
      <c r="R62" s="126"/>
      <c r="S62" s="126"/>
      <c r="T62" s="126"/>
      <c r="U62" s="126"/>
      <c r="V62" s="126"/>
      <c r="W62" s="126"/>
      <c r="X62" s="117"/>
      <c r="Y62" s="117"/>
      <c r="Z62" s="117"/>
      <c r="AA62" s="117"/>
      <c r="AB62" s="117"/>
      <c r="AC62" s="117"/>
      <c r="AD62" s="117"/>
      <c r="AE62" s="117"/>
      <c r="AF62" s="118"/>
      <c r="AG62" s="119"/>
      <c r="AH62" s="119"/>
      <c r="AI62" s="118"/>
      <c r="AJ62" s="119"/>
      <c r="AK62" s="118"/>
      <c r="AL62" s="118"/>
      <c r="AM62" s="127"/>
      <c r="AN62" s="117"/>
      <c r="AO62" s="117"/>
      <c r="AP62" s="117"/>
      <c r="AQ62" s="117"/>
    </row>
    <row r="63" spans="1:47" ht="30.75" customHeight="1" x14ac:dyDescent="0.25">
      <c r="A63" s="291" t="s">
        <v>288</v>
      </c>
      <c r="B63" s="292"/>
      <c r="C63" s="292"/>
      <c r="D63" s="292"/>
      <c r="E63" s="292"/>
      <c r="F63" s="292"/>
      <c r="G63" s="292"/>
      <c r="H63" s="292"/>
      <c r="I63" s="292"/>
      <c r="J63" s="292"/>
      <c r="K63" s="292"/>
      <c r="L63" s="293"/>
      <c r="M63" s="126"/>
      <c r="N63" s="126"/>
      <c r="O63" s="126"/>
      <c r="P63" s="126"/>
      <c r="Q63" s="126"/>
      <c r="R63" s="126"/>
      <c r="S63" s="126"/>
      <c r="T63" s="126"/>
      <c r="U63" s="126"/>
      <c r="V63" s="126"/>
      <c r="W63" s="126"/>
      <c r="X63" s="128"/>
      <c r="Y63" s="128"/>
      <c r="Z63" s="128"/>
      <c r="AA63" s="128"/>
      <c r="AB63" s="128"/>
      <c r="AC63" s="128"/>
      <c r="AD63" s="128"/>
      <c r="AE63" s="128"/>
      <c r="AF63" s="118"/>
      <c r="AG63" s="128"/>
      <c r="AH63" s="128"/>
      <c r="AI63" s="118"/>
      <c r="AJ63" s="128"/>
      <c r="AK63" s="118"/>
      <c r="AL63" s="118"/>
      <c r="AM63" s="129"/>
      <c r="AN63" s="128"/>
      <c r="AO63" s="128"/>
      <c r="AP63" s="128"/>
      <c r="AQ63" s="128"/>
    </row>
    <row r="64" spans="1:47" ht="43.5" customHeight="1" x14ac:dyDescent="0.25">
      <c r="A64" s="277" t="s">
        <v>289</v>
      </c>
      <c r="B64" s="278"/>
      <c r="C64" s="278"/>
      <c r="D64" s="278"/>
      <c r="E64" s="278"/>
      <c r="F64" s="278"/>
      <c r="G64" s="278"/>
      <c r="H64" s="278"/>
      <c r="I64" s="278"/>
      <c r="J64" s="278"/>
      <c r="K64" s="278"/>
      <c r="L64" s="279"/>
      <c r="M64" s="126"/>
      <c r="N64" s="126"/>
      <c r="O64" s="126"/>
      <c r="P64" s="126"/>
      <c r="Q64" s="126"/>
      <c r="R64" s="126"/>
      <c r="S64" s="126"/>
      <c r="T64" s="126"/>
      <c r="U64" s="126"/>
      <c r="V64" s="126"/>
      <c r="W64" s="126"/>
      <c r="X64" s="128"/>
      <c r="Y64" s="128"/>
      <c r="Z64" s="128"/>
      <c r="AA64" s="128"/>
      <c r="AB64" s="128"/>
      <c r="AC64" s="128"/>
      <c r="AD64" s="128"/>
      <c r="AE64" s="128"/>
      <c r="AF64" s="118"/>
      <c r="AG64" s="128"/>
      <c r="AH64" s="128"/>
      <c r="AI64" s="118"/>
      <c r="AJ64" s="128"/>
      <c r="AK64" s="118"/>
      <c r="AL64" s="118"/>
      <c r="AM64" s="129"/>
      <c r="AN64" s="128"/>
      <c r="AO64" s="128"/>
      <c r="AP64" s="128"/>
      <c r="AQ64" s="128"/>
    </row>
    <row r="65" spans="1:48" ht="55.5" customHeight="1" x14ac:dyDescent="0.25">
      <c r="A65" s="291" t="s">
        <v>290</v>
      </c>
      <c r="B65" s="292"/>
      <c r="C65" s="292"/>
      <c r="D65" s="292"/>
      <c r="E65" s="292"/>
      <c r="F65" s="292"/>
      <c r="G65" s="292"/>
      <c r="H65" s="292"/>
      <c r="I65" s="292"/>
      <c r="J65" s="292"/>
      <c r="K65" s="292"/>
      <c r="L65" s="293"/>
      <c r="M65" s="126"/>
      <c r="N65" s="126"/>
      <c r="O65" s="126"/>
      <c r="P65" s="126"/>
      <c r="Q65" s="126"/>
      <c r="R65" s="126"/>
      <c r="S65" s="126"/>
      <c r="T65" s="126"/>
      <c r="U65" s="126"/>
      <c r="V65" s="126"/>
      <c r="W65" s="126"/>
      <c r="X65" s="128"/>
      <c r="Y65" s="128"/>
      <c r="Z65" s="128"/>
      <c r="AA65" s="128"/>
      <c r="AB65" s="128"/>
      <c r="AC65" s="128"/>
      <c r="AD65" s="128"/>
      <c r="AE65" s="128"/>
      <c r="AF65" s="118"/>
      <c r="AG65" s="128"/>
      <c r="AH65" s="128"/>
      <c r="AI65" s="118"/>
      <c r="AJ65" s="128"/>
      <c r="AK65" s="118"/>
      <c r="AL65" s="118"/>
      <c r="AM65" s="129"/>
      <c r="AN65" s="128"/>
      <c r="AO65" s="128"/>
      <c r="AP65" s="128"/>
      <c r="AQ65" s="128"/>
    </row>
    <row r="66" spans="1:48" ht="42.75" customHeight="1" x14ac:dyDescent="0.25">
      <c r="A66" s="291" t="s">
        <v>291</v>
      </c>
      <c r="B66" s="292"/>
      <c r="C66" s="292"/>
      <c r="D66" s="292"/>
      <c r="E66" s="292"/>
      <c r="F66" s="292"/>
      <c r="G66" s="292"/>
      <c r="H66" s="292"/>
      <c r="I66" s="292"/>
      <c r="J66" s="292"/>
      <c r="K66" s="292"/>
      <c r="L66" s="293"/>
      <c r="M66" s="126"/>
      <c r="N66" s="126"/>
      <c r="O66" s="126"/>
      <c r="P66" s="126"/>
      <c r="Q66" s="126"/>
      <c r="R66" s="126"/>
      <c r="S66" s="126"/>
      <c r="T66" s="126"/>
      <c r="U66" s="126"/>
      <c r="V66" s="126"/>
      <c r="W66" s="126"/>
      <c r="X66" s="128"/>
      <c r="Y66" s="128"/>
      <c r="Z66" s="128"/>
      <c r="AA66" s="128"/>
      <c r="AB66" s="128"/>
      <c r="AC66" s="128"/>
      <c r="AD66" s="128"/>
      <c r="AE66" s="128"/>
      <c r="AF66" s="118"/>
      <c r="AG66" s="128"/>
      <c r="AH66" s="128"/>
      <c r="AI66" s="118"/>
      <c r="AJ66" s="128"/>
      <c r="AK66" s="118"/>
      <c r="AL66" s="118"/>
      <c r="AM66" s="129"/>
      <c r="AN66" s="128"/>
      <c r="AO66" s="128"/>
      <c r="AP66" s="128"/>
      <c r="AQ66" s="128"/>
    </row>
    <row r="67" spans="1:48" ht="55.5" customHeight="1" x14ac:dyDescent="0.25">
      <c r="A67" s="291" t="s">
        <v>292</v>
      </c>
      <c r="B67" s="292"/>
      <c r="C67" s="292"/>
      <c r="D67" s="292"/>
      <c r="E67" s="292"/>
      <c r="F67" s="292"/>
      <c r="G67" s="292"/>
      <c r="H67" s="292"/>
      <c r="I67" s="292"/>
      <c r="J67" s="292"/>
      <c r="K67" s="292"/>
      <c r="L67" s="293"/>
      <c r="M67" s="126"/>
      <c r="N67" s="126"/>
      <c r="O67" s="126"/>
      <c r="P67" s="126"/>
      <c r="Q67" s="126"/>
      <c r="R67" s="126"/>
      <c r="S67" s="126"/>
      <c r="T67" s="126"/>
      <c r="U67" s="126"/>
      <c r="V67" s="126"/>
      <c r="W67" s="126"/>
      <c r="X67" s="128"/>
      <c r="Y67" s="128"/>
      <c r="Z67" s="128"/>
      <c r="AA67" s="128"/>
      <c r="AB67" s="128"/>
      <c r="AC67" s="128"/>
      <c r="AD67" s="128"/>
      <c r="AE67" s="128"/>
      <c r="AF67" s="118"/>
      <c r="AG67" s="128"/>
      <c r="AH67" s="128"/>
      <c r="AI67" s="118"/>
      <c r="AJ67" s="128"/>
      <c r="AK67" s="118"/>
      <c r="AL67" s="118"/>
      <c r="AM67" s="129"/>
      <c r="AN67" s="128"/>
      <c r="AO67" s="128"/>
      <c r="AP67" s="128"/>
      <c r="AQ67" s="128"/>
    </row>
    <row r="68" spans="1:48" ht="49.5" customHeight="1" x14ac:dyDescent="0.25">
      <c r="A68" s="291" t="s">
        <v>293</v>
      </c>
      <c r="B68" s="292"/>
      <c r="C68" s="292"/>
      <c r="D68" s="292"/>
      <c r="E68" s="292"/>
      <c r="F68" s="292"/>
      <c r="G68" s="292"/>
      <c r="H68" s="292"/>
      <c r="I68" s="292"/>
      <c r="J68" s="292"/>
      <c r="K68" s="292"/>
      <c r="L68" s="293"/>
      <c r="M68" s="126"/>
      <c r="N68" s="126"/>
      <c r="O68" s="126"/>
      <c r="P68" s="126"/>
      <c r="Q68" s="126"/>
      <c r="R68" s="126"/>
      <c r="S68" s="126"/>
      <c r="T68" s="126"/>
      <c r="U68" s="126"/>
      <c r="V68" s="126"/>
      <c r="W68" s="126"/>
      <c r="X68" s="128"/>
      <c r="Y68" s="128"/>
      <c r="Z68" s="128"/>
      <c r="AA68" s="128"/>
      <c r="AB68" s="128"/>
      <c r="AC68" s="128"/>
      <c r="AD68" s="128"/>
      <c r="AE68" s="128"/>
      <c r="AF68" s="118"/>
      <c r="AG68" s="128"/>
      <c r="AH68" s="128"/>
      <c r="AI68" s="118"/>
      <c r="AJ68" s="128"/>
      <c r="AK68" s="118"/>
      <c r="AL68" s="118"/>
      <c r="AM68" s="129"/>
      <c r="AN68" s="128"/>
      <c r="AO68" s="128"/>
      <c r="AP68" s="128"/>
      <c r="AQ68" s="128"/>
    </row>
    <row r="69" spans="1:48" ht="41.25" customHeight="1" x14ac:dyDescent="0.25">
      <c r="A69" s="291" t="s">
        <v>294</v>
      </c>
      <c r="B69" s="292"/>
      <c r="C69" s="292"/>
      <c r="D69" s="292"/>
      <c r="E69" s="292"/>
      <c r="F69" s="292"/>
      <c r="G69" s="292"/>
      <c r="H69" s="292"/>
      <c r="I69" s="292"/>
      <c r="J69" s="292"/>
      <c r="K69" s="292"/>
      <c r="L69" s="293"/>
      <c r="M69" s="126"/>
      <c r="N69" s="126"/>
      <c r="O69" s="126"/>
      <c r="P69" s="126"/>
      <c r="Q69" s="126"/>
      <c r="R69" s="126"/>
      <c r="S69" s="126"/>
      <c r="T69" s="126"/>
      <c r="U69" s="126"/>
      <c r="V69" s="126"/>
      <c r="W69" s="126"/>
      <c r="X69" s="128"/>
      <c r="Y69" s="128"/>
      <c r="Z69" s="128"/>
      <c r="AA69" s="128"/>
      <c r="AB69" s="128"/>
      <c r="AC69" s="128"/>
      <c r="AD69" s="128"/>
      <c r="AE69" s="128"/>
      <c r="AF69" s="118"/>
      <c r="AG69" s="128"/>
      <c r="AH69" s="128"/>
      <c r="AI69" s="118"/>
      <c r="AJ69" s="128"/>
      <c r="AK69" s="118"/>
      <c r="AL69" s="118"/>
      <c r="AM69" s="129"/>
      <c r="AN69" s="128"/>
      <c r="AO69" s="128"/>
      <c r="AP69" s="128"/>
      <c r="AQ69" s="128"/>
      <c r="AR69" s="130"/>
      <c r="AS69" s="4"/>
      <c r="AT69" s="4"/>
      <c r="AU69" s="4"/>
      <c r="AV69" s="4"/>
    </row>
    <row r="70" spans="1:48" s="3" customFormat="1" ht="43.5" customHeight="1" x14ac:dyDescent="0.25">
      <c r="A70" s="291" t="s">
        <v>295</v>
      </c>
      <c r="B70" s="292"/>
      <c r="C70" s="292"/>
      <c r="D70" s="292"/>
      <c r="E70" s="292"/>
      <c r="F70" s="292"/>
      <c r="G70" s="292"/>
      <c r="H70" s="292"/>
      <c r="I70" s="292"/>
      <c r="J70" s="292"/>
      <c r="K70" s="292"/>
      <c r="L70" s="293"/>
      <c r="M70" s="13"/>
      <c r="N70" s="13"/>
      <c r="O70" s="13"/>
      <c r="P70" s="13"/>
      <c r="Q70" s="13"/>
      <c r="R70" s="13"/>
      <c r="S70" s="13"/>
      <c r="T70" s="13"/>
      <c r="U70" s="13"/>
      <c r="V70" s="13"/>
      <c r="W70" s="13"/>
      <c r="X70" s="14"/>
      <c r="Y70" s="14"/>
      <c r="Z70" s="14"/>
      <c r="AA70" s="14"/>
      <c r="AB70" s="14"/>
      <c r="AC70" s="14"/>
      <c r="AD70" s="14"/>
      <c r="AE70" s="14"/>
      <c r="AF70" s="91"/>
      <c r="AG70" s="14"/>
      <c r="AH70" s="14"/>
      <c r="AI70" s="91"/>
      <c r="AJ70" s="14"/>
      <c r="AK70" s="91"/>
      <c r="AL70" s="91"/>
      <c r="AM70" s="131"/>
      <c r="AN70" s="14"/>
      <c r="AO70" s="14"/>
      <c r="AP70" s="14"/>
      <c r="AQ70" s="14"/>
      <c r="AR70" s="35"/>
    </row>
    <row r="71" spans="1:48" s="137" customFormat="1" ht="43.5" customHeight="1" x14ac:dyDescent="0.25">
      <c r="A71" s="277" t="s">
        <v>296</v>
      </c>
      <c r="B71" s="278"/>
      <c r="C71" s="278"/>
      <c r="D71" s="278"/>
      <c r="E71" s="278"/>
      <c r="F71" s="278"/>
      <c r="G71" s="278"/>
      <c r="H71" s="278"/>
      <c r="I71" s="278"/>
      <c r="J71" s="278"/>
      <c r="K71" s="278"/>
      <c r="L71" s="279"/>
      <c r="M71" s="132"/>
      <c r="N71" s="132"/>
      <c r="O71" s="132"/>
      <c r="P71" s="132"/>
      <c r="Q71" s="132"/>
      <c r="R71" s="132"/>
      <c r="S71" s="132"/>
      <c r="T71" s="132"/>
      <c r="U71" s="132"/>
      <c r="V71" s="132"/>
      <c r="W71" s="132"/>
      <c r="X71" s="133"/>
      <c r="Y71" s="133"/>
      <c r="Z71" s="133"/>
      <c r="AA71" s="133"/>
      <c r="AB71" s="133"/>
      <c r="AC71" s="133"/>
      <c r="AD71" s="133"/>
      <c r="AE71" s="133"/>
      <c r="AF71" s="134"/>
      <c r="AG71" s="133"/>
      <c r="AH71" s="133"/>
      <c r="AI71" s="134"/>
      <c r="AJ71" s="133"/>
      <c r="AK71" s="134"/>
      <c r="AL71" s="134"/>
      <c r="AM71" s="135"/>
      <c r="AN71" s="133"/>
      <c r="AO71" s="133"/>
      <c r="AP71" s="133"/>
      <c r="AQ71" s="133"/>
      <c r="AR71" s="136"/>
    </row>
    <row r="72" spans="1:48" s="3" customFormat="1" ht="67.5" customHeight="1" x14ac:dyDescent="0.25">
      <c r="A72" s="277" t="s">
        <v>336</v>
      </c>
      <c r="B72" s="278"/>
      <c r="C72" s="278"/>
      <c r="D72" s="278"/>
      <c r="E72" s="278"/>
      <c r="F72" s="278"/>
      <c r="G72" s="278"/>
      <c r="H72" s="278"/>
      <c r="I72" s="278"/>
      <c r="J72" s="278"/>
      <c r="K72" s="278"/>
      <c r="L72" s="279"/>
      <c r="M72" s="13"/>
      <c r="N72" s="13"/>
      <c r="O72" s="13"/>
      <c r="P72" s="13"/>
      <c r="Q72" s="13"/>
      <c r="R72" s="13"/>
      <c r="S72" s="13"/>
      <c r="T72" s="13"/>
      <c r="U72" s="13"/>
      <c r="V72" s="13"/>
      <c r="W72" s="13"/>
      <c r="X72" s="14"/>
      <c r="Y72" s="14"/>
      <c r="Z72" s="14"/>
      <c r="AA72" s="14"/>
      <c r="AB72" s="14"/>
      <c r="AC72" s="14"/>
      <c r="AD72" s="14"/>
      <c r="AE72" s="14"/>
      <c r="AF72" s="91"/>
      <c r="AG72" s="14"/>
      <c r="AH72" s="14"/>
      <c r="AI72" s="91"/>
      <c r="AJ72" s="14"/>
      <c r="AK72" s="91"/>
      <c r="AL72" s="91"/>
      <c r="AM72" s="131"/>
      <c r="AN72" s="14"/>
      <c r="AO72" s="14"/>
      <c r="AP72" s="14"/>
      <c r="AQ72" s="14"/>
      <c r="AR72" s="35"/>
    </row>
    <row r="73" spans="1:48" s="3" customFormat="1" ht="99" customHeight="1" x14ac:dyDescent="0.25">
      <c r="A73" s="277" t="s">
        <v>335</v>
      </c>
      <c r="B73" s="278"/>
      <c r="C73" s="278"/>
      <c r="D73" s="278"/>
      <c r="E73" s="278"/>
      <c r="F73" s="278"/>
      <c r="G73" s="278"/>
      <c r="H73" s="278"/>
      <c r="I73" s="278"/>
      <c r="J73" s="278"/>
      <c r="K73" s="278"/>
      <c r="L73" s="279"/>
      <c r="M73" s="13"/>
      <c r="N73" s="13"/>
      <c r="O73" s="13"/>
      <c r="P73" s="13"/>
      <c r="Q73" s="13"/>
      <c r="R73" s="13"/>
      <c r="S73" s="13"/>
      <c r="T73" s="13"/>
      <c r="U73" s="13"/>
      <c r="V73" s="13"/>
      <c r="W73" s="13"/>
      <c r="X73" s="14"/>
      <c r="Y73" s="14"/>
      <c r="Z73" s="14"/>
      <c r="AA73" s="14"/>
      <c r="AB73" s="14"/>
      <c r="AC73" s="14"/>
      <c r="AD73" s="14"/>
      <c r="AE73" s="14"/>
      <c r="AF73" s="91"/>
      <c r="AG73" s="14"/>
      <c r="AH73" s="14"/>
      <c r="AI73" s="91"/>
      <c r="AJ73" s="14"/>
      <c r="AK73" s="91"/>
      <c r="AL73" s="91"/>
      <c r="AM73" s="131"/>
      <c r="AN73" s="14"/>
      <c r="AO73" s="14"/>
      <c r="AP73" s="14"/>
      <c r="AQ73" s="14"/>
      <c r="AR73" s="35"/>
    </row>
    <row r="74" spans="1:48" s="3" customFormat="1" ht="56.25" customHeight="1" thickBot="1" x14ac:dyDescent="0.3">
      <c r="A74" s="294" t="s">
        <v>297</v>
      </c>
      <c r="B74" s="295"/>
      <c r="C74" s="295"/>
      <c r="D74" s="295"/>
      <c r="E74" s="295"/>
      <c r="F74" s="295"/>
      <c r="G74" s="295"/>
      <c r="H74" s="295"/>
      <c r="I74" s="295"/>
      <c r="J74" s="295"/>
      <c r="K74" s="295"/>
      <c r="L74" s="296"/>
      <c r="M74" s="13"/>
      <c r="N74" s="13"/>
      <c r="O74" s="13"/>
      <c r="P74" s="13"/>
      <c r="Q74" s="13"/>
      <c r="R74" s="13"/>
      <c r="S74" s="13"/>
      <c r="T74" s="13"/>
      <c r="U74" s="13"/>
      <c r="V74" s="13"/>
      <c r="W74" s="13"/>
      <c r="X74" s="14"/>
      <c r="Y74" s="14"/>
      <c r="Z74" s="14"/>
      <c r="AA74" s="14"/>
      <c r="AB74" s="14"/>
      <c r="AC74" s="14"/>
      <c r="AD74" s="14"/>
      <c r="AE74" s="14"/>
      <c r="AF74" s="91"/>
      <c r="AG74" s="14"/>
      <c r="AH74" s="14"/>
      <c r="AI74" s="91"/>
      <c r="AJ74" s="14"/>
      <c r="AK74" s="91"/>
      <c r="AL74" s="91"/>
      <c r="AM74" s="131"/>
      <c r="AN74" s="14"/>
      <c r="AO74" s="14"/>
      <c r="AP74" s="14"/>
      <c r="AQ74" s="14"/>
      <c r="AR74" s="35"/>
    </row>
    <row r="75" spans="1:48" s="3" customFormat="1" x14ac:dyDescent="0.25">
      <c r="A75" s="10"/>
      <c r="B75" s="10"/>
      <c r="C75" s="10"/>
      <c r="D75" s="10"/>
      <c r="E75" s="10"/>
      <c r="F75" s="10"/>
      <c r="G75" s="10"/>
      <c r="H75" s="10"/>
      <c r="I75" s="10"/>
      <c r="J75" s="10"/>
      <c r="K75" s="10"/>
      <c r="L75" s="10"/>
      <c r="M75" s="10"/>
      <c r="N75" s="138"/>
      <c r="O75" s="10"/>
      <c r="P75" s="10"/>
      <c r="U75" s="14"/>
      <c r="V75" s="14"/>
      <c r="W75" s="14"/>
      <c r="X75" s="14"/>
      <c r="Y75" s="14"/>
      <c r="Z75" s="14"/>
      <c r="AA75" s="14"/>
      <c r="AB75" s="14"/>
      <c r="AC75" s="14"/>
      <c r="AD75" s="14"/>
      <c r="AE75" s="14"/>
      <c r="AF75" s="91"/>
      <c r="AG75" s="14"/>
      <c r="AH75" s="14"/>
      <c r="AI75" s="91"/>
      <c r="AJ75" s="14"/>
      <c r="AK75" s="91"/>
      <c r="AL75" s="91"/>
      <c r="AM75" s="131"/>
      <c r="AN75" s="14"/>
      <c r="AO75" s="14"/>
      <c r="AP75" s="14"/>
      <c r="AQ75" s="14"/>
      <c r="AR75" s="35"/>
    </row>
    <row r="76" spans="1:48" s="3" customFormat="1" x14ac:dyDescent="0.25">
      <c r="A76" s="10"/>
      <c r="B76" s="10"/>
      <c r="C76" s="10"/>
      <c r="D76" s="10"/>
      <c r="E76" s="10"/>
      <c r="F76" s="10"/>
      <c r="G76" s="10"/>
      <c r="H76" s="10"/>
      <c r="I76" s="10"/>
      <c r="J76" s="10"/>
      <c r="K76" s="10"/>
      <c r="L76" s="10"/>
      <c r="M76" s="10"/>
      <c r="N76" s="138"/>
      <c r="O76" s="10"/>
      <c r="P76" s="10"/>
      <c r="U76" s="14"/>
      <c r="V76" s="14"/>
      <c r="W76" s="14"/>
      <c r="X76" s="14"/>
      <c r="Y76" s="14"/>
      <c r="Z76" s="14"/>
      <c r="AA76" s="14"/>
      <c r="AB76" s="14"/>
      <c r="AC76" s="14"/>
      <c r="AD76" s="14"/>
      <c r="AE76" s="14"/>
      <c r="AF76" s="91"/>
      <c r="AG76" s="14"/>
      <c r="AH76" s="14"/>
      <c r="AI76" s="91"/>
      <c r="AJ76" s="14"/>
      <c r="AK76" s="91"/>
      <c r="AL76" s="91"/>
      <c r="AM76" s="131"/>
      <c r="AN76" s="14"/>
      <c r="AO76" s="14"/>
      <c r="AP76" s="14"/>
      <c r="AQ76" s="14"/>
      <c r="AR76" s="35"/>
    </row>
    <row r="77" spans="1:48" s="3" customFormat="1" x14ac:dyDescent="0.25">
      <c r="A77" s="10"/>
      <c r="B77" s="10"/>
      <c r="C77" s="10"/>
      <c r="D77" s="182"/>
      <c r="E77" s="10"/>
      <c r="F77" s="10"/>
      <c r="G77" s="10"/>
      <c r="H77" s="10"/>
      <c r="I77" s="10"/>
      <c r="J77" s="10"/>
      <c r="K77" s="10"/>
      <c r="L77" s="10"/>
      <c r="M77" s="10"/>
      <c r="N77" s="138"/>
      <c r="O77" s="10"/>
      <c r="P77" s="10"/>
      <c r="U77" s="14"/>
      <c r="V77" s="14"/>
      <c r="W77" s="14"/>
      <c r="X77" s="14"/>
      <c r="Y77" s="14"/>
      <c r="Z77" s="14"/>
      <c r="AA77" s="14"/>
      <c r="AB77" s="14"/>
      <c r="AC77" s="14"/>
      <c r="AD77" s="14"/>
      <c r="AE77" s="14"/>
      <c r="AF77" s="91"/>
      <c r="AG77" s="14"/>
      <c r="AH77" s="14"/>
      <c r="AI77" s="91"/>
      <c r="AJ77" s="14"/>
      <c r="AK77" s="91"/>
      <c r="AL77" s="91"/>
      <c r="AM77" s="131"/>
      <c r="AN77" s="14"/>
      <c r="AO77" s="14"/>
      <c r="AP77" s="14"/>
      <c r="AQ77" s="14"/>
      <c r="AR77" s="35"/>
    </row>
    <row r="78" spans="1:48" s="3" customFormat="1" x14ac:dyDescent="0.25">
      <c r="A78" s="10"/>
      <c r="B78" s="10"/>
      <c r="C78" s="10"/>
      <c r="D78" s="182"/>
      <c r="E78" s="10"/>
      <c r="F78" s="10"/>
      <c r="G78" s="10"/>
      <c r="H78" s="10"/>
      <c r="I78" s="10"/>
      <c r="J78" s="10"/>
      <c r="K78" s="10"/>
      <c r="L78" s="10"/>
      <c r="M78" s="10"/>
      <c r="N78" s="138"/>
      <c r="O78" s="10"/>
      <c r="P78" s="10"/>
      <c r="U78" s="14"/>
      <c r="V78" s="14"/>
      <c r="W78" s="14"/>
      <c r="X78" s="14"/>
      <c r="Y78" s="14"/>
      <c r="Z78" s="14"/>
      <c r="AA78" s="14"/>
      <c r="AB78" s="14"/>
      <c r="AC78" s="14"/>
      <c r="AD78" s="14"/>
      <c r="AE78" s="14"/>
      <c r="AF78" s="91"/>
      <c r="AG78" s="14"/>
      <c r="AH78" s="14"/>
      <c r="AI78" s="91"/>
      <c r="AJ78" s="14"/>
      <c r="AK78" s="91"/>
      <c r="AL78" s="91"/>
      <c r="AM78" s="131"/>
      <c r="AN78" s="14"/>
      <c r="AO78" s="14"/>
      <c r="AP78" s="14"/>
      <c r="AQ78" s="14"/>
      <c r="AR78" s="35"/>
    </row>
    <row r="79" spans="1:48" s="3" customFormat="1" x14ac:dyDescent="0.25">
      <c r="A79" s="10"/>
      <c r="B79" s="10"/>
      <c r="C79" s="10"/>
      <c r="D79" s="182"/>
      <c r="E79" s="10"/>
      <c r="F79" s="10"/>
      <c r="G79" s="10"/>
      <c r="H79" s="10"/>
      <c r="I79" s="10"/>
      <c r="J79" s="10"/>
      <c r="K79" s="10"/>
      <c r="L79" s="10"/>
      <c r="M79" s="10"/>
      <c r="N79" s="138"/>
      <c r="O79" s="10"/>
      <c r="P79" s="10"/>
      <c r="U79" s="14"/>
      <c r="V79" s="14"/>
      <c r="W79" s="14"/>
      <c r="X79" s="14"/>
      <c r="Y79" s="14"/>
      <c r="Z79" s="14"/>
      <c r="AA79" s="14"/>
      <c r="AB79" s="14"/>
      <c r="AC79" s="14"/>
      <c r="AD79" s="14"/>
      <c r="AE79" s="14"/>
      <c r="AF79" s="91"/>
      <c r="AG79" s="14"/>
      <c r="AH79" s="14"/>
      <c r="AI79" s="91"/>
      <c r="AJ79" s="14"/>
      <c r="AK79" s="91"/>
      <c r="AL79" s="91"/>
      <c r="AM79" s="131"/>
      <c r="AN79" s="14"/>
      <c r="AO79" s="14"/>
      <c r="AP79" s="14"/>
      <c r="AQ79" s="14"/>
      <c r="AR79" s="35"/>
    </row>
    <row r="80" spans="1:48" s="3" customFormat="1" x14ac:dyDescent="0.25">
      <c r="A80" s="10"/>
      <c r="B80" s="10"/>
      <c r="C80" s="10"/>
      <c r="D80" s="182"/>
      <c r="E80" s="10"/>
      <c r="F80" s="10"/>
      <c r="G80" s="10"/>
      <c r="H80" s="10"/>
      <c r="I80" s="10"/>
      <c r="J80" s="10"/>
      <c r="K80" s="10"/>
      <c r="L80" s="10"/>
      <c r="M80" s="10"/>
      <c r="N80" s="138"/>
      <c r="O80" s="10"/>
      <c r="P80" s="10"/>
      <c r="U80" s="14"/>
      <c r="V80" s="14"/>
      <c r="W80" s="14"/>
      <c r="X80" s="14"/>
      <c r="Y80" s="14"/>
      <c r="Z80" s="14"/>
      <c r="AA80" s="14"/>
      <c r="AB80" s="14"/>
      <c r="AC80" s="14"/>
      <c r="AD80" s="14"/>
      <c r="AE80" s="14"/>
      <c r="AF80" s="91"/>
      <c r="AG80" s="14"/>
      <c r="AH80" s="14"/>
      <c r="AI80" s="91"/>
      <c r="AJ80" s="14"/>
      <c r="AK80" s="91"/>
      <c r="AL80" s="91"/>
      <c r="AM80" s="131"/>
      <c r="AN80" s="14"/>
      <c r="AO80" s="14"/>
      <c r="AP80" s="14"/>
      <c r="AQ80" s="14"/>
      <c r="AR80" s="35"/>
    </row>
    <row r="81" spans="1:70" s="3" customFormat="1" x14ac:dyDescent="0.25">
      <c r="A81" s="10"/>
      <c r="B81" s="10"/>
      <c r="C81" s="10"/>
      <c r="D81" s="183"/>
      <c r="E81" s="10"/>
      <c r="F81" s="10"/>
      <c r="G81" s="10"/>
      <c r="H81" s="10"/>
      <c r="I81" s="10"/>
      <c r="J81" s="10"/>
      <c r="K81" s="10"/>
      <c r="L81" s="10"/>
      <c r="M81" s="10"/>
      <c r="N81" s="138"/>
      <c r="O81" s="10"/>
      <c r="P81" s="10"/>
      <c r="U81" s="14"/>
      <c r="V81" s="14"/>
      <c r="W81" s="14"/>
      <c r="X81" s="14"/>
      <c r="Y81" s="14"/>
      <c r="Z81" s="14"/>
      <c r="AA81" s="14"/>
      <c r="AB81" s="14"/>
      <c r="AC81" s="14"/>
      <c r="AD81" s="14"/>
      <c r="AE81" s="14"/>
      <c r="AF81" s="91"/>
      <c r="AG81" s="14"/>
      <c r="AH81" s="14"/>
      <c r="AI81" s="91"/>
      <c r="AJ81" s="14"/>
      <c r="AK81" s="91"/>
      <c r="AL81" s="91"/>
      <c r="AM81" s="131"/>
      <c r="AN81" s="14"/>
      <c r="AO81" s="14"/>
      <c r="AP81" s="14"/>
      <c r="AQ81" s="14"/>
      <c r="AR81" s="35"/>
    </row>
    <row r="82" spans="1:70" s="3" customFormat="1" x14ac:dyDescent="0.25">
      <c r="A82" s="10"/>
      <c r="B82" s="10"/>
      <c r="C82" s="10"/>
      <c r="D82" s="183"/>
      <c r="E82" s="10"/>
      <c r="F82" s="10"/>
      <c r="G82" s="10"/>
      <c r="H82" s="10"/>
      <c r="I82" s="10"/>
      <c r="J82" s="10"/>
      <c r="K82" s="10"/>
      <c r="L82" s="10"/>
      <c r="M82" s="10"/>
      <c r="N82" s="138"/>
      <c r="O82" s="10"/>
      <c r="P82" s="10"/>
      <c r="U82" s="14"/>
      <c r="V82" s="14"/>
      <c r="W82" s="14"/>
      <c r="X82" s="14"/>
      <c r="Y82" s="14"/>
      <c r="Z82" s="14"/>
      <c r="AA82" s="14"/>
      <c r="AB82" s="14"/>
      <c r="AC82" s="14"/>
      <c r="AD82" s="14"/>
      <c r="AE82" s="14"/>
      <c r="AF82" s="91"/>
      <c r="AG82" s="14"/>
      <c r="AH82" s="14"/>
      <c r="AI82" s="91"/>
      <c r="AJ82" s="14"/>
      <c r="AK82" s="91"/>
      <c r="AL82" s="91"/>
      <c r="AM82" s="131"/>
      <c r="AN82" s="14"/>
      <c r="AO82" s="14"/>
      <c r="AP82" s="14"/>
      <c r="AQ82" s="14"/>
      <c r="AR82" s="35"/>
    </row>
    <row r="83" spans="1:70" s="3" customFormat="1" x14ac:dyDescent="0.25">
      <c r="A83" s="10"/>
      <c r="B83" s="10"/>
      <c r="C83" s="10"/>
      <c r="D83" s="183"/>
      <c r="E83" s="10"/>
      <c r="F83" s="10"/>
      <c r="G83" s="10"/>
      <c r="H83" s="10"/>
      <c r="I83" s="10"/>
      <c r="J83" s="10"/>
      <c r="K83" s="10"/>
      <c r="L83" s="10"/>
      <c r="M83" s="10"/>
      <c r="N83" s="138"/>
      <c r="O83" s="10"/>
      <c r="P83" s="10"/>
      <c r="U83" s="14"/>
      <c r="V83" s="14"/>
      <c r="W83" s="14"/>
      <c r="X83" s="14"/>
      <c r="Y83" s="14"/>
      <c r="Z83" s="14"/>
      <c r="AA83" s="14"/>
      <c r="AB83" s="14"/>
      <c r="AC83" s="14"/>
      <c r="AD83" s="14"/>
      <c r="AE83" s="14"/>
      <c r="AF83" s="91"/>
      <c r="AG83" s="14"/>
      <c r="AH83" s="14"/>
      <c r="AI83" s="91"/>
      <c r="AJ83" s="14"/>
      <c r="AK83" s="91"/>
      <c r="AL83" s="91"/>
      <c r="AM83" s="131"/>
      <c r="AN83" s="14"/>
      <c r="AO83" s="14"/>
      <c r="AP83" s="14"/>
      <c r="AQ83" s="14"/>
      <c r="AR83" s="35"/>
    </row>
    <row r="84" spans="1:70" s="14" customFormat="1" x14ac:dyDescent="0.25">
      <c r="A84" s="10"/>
      <c r="B84" s="10"/>
      <c r="C84" s="10"/>
      <c r="D84" s="183"/>
      <c r="E84" s="10"/>
      <c r="F84" s="10"/>
      <c r="G84" s="10"/>
      <c r="H84" s="10"/>
      <c r="I84" s="10"/>
      <c r="J84" s="10"/>
      <c r="K84" s="10"/>
      <c r="L84" s="10"/>
      <c r="M84" s="10"/>
      <c r="N84" s="138"/>
      <c r="O84" s="10"/>
      <c r="P84" s="10"/>
      <c r="Q84" s="3"/>
      <c r="R84" s="3"/>
      <c r="S84" s="3"/>
      <c r="T84" s="3"/>
      <c r="AF84" s="91"/>
      <c r="AI84" s="91"/>
      <c r="AK84" s="91"/>
      <c r="AL84" s="91"/>
      <c r="AM84" s="131"/>
      <c r="AR84" s="35"/>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row>
    <row r="85" spans="1:70" s="14" customFormat="1" x14ac:dyDescent="0.25">
      <c r="A85" s="10"/>
      <c r="B85" s="10"/>
      <c r="C85" s="10"/>
      <c r="D85" s="10"/>
      <c r="E85" s="10"/>
      <c r="F85" s="10"/>
      <c r="G85" s="10"/>
      <c r="H85" s="10"/>
      <c r="I85" s="10"/>
      <c r="J85" s="10"/>
      <c r="K85" s="10"/>
      <c r="L85" s="10"/>
      <c r="M85" s="10"/>
      <c r="N85" s="138"/>
      <c r="O85" s="10"/>
      <c r="P85" s="10"/>
      <c r="Q85" s="3"/>
      <c r="R85" s="3"/>
      <c r="S85" s="3"/>
      <c r="T85" s="3"/>
      <c r="AF85" s="91"/>
      <c r="AI85" s="91"/>
      <c r="AK85" s="91"/>
      <c r="AL85" s="91"/>
      <c r="AM85" s="131"/>
      <c r="AR85" s="35"/>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row>
    <row r="86" spans="1:70" s="14" customFormat="1" x14ac:dyDescent="0.25">
      <c r="A86" s="10"/>
      <c r="B86" s="10"/>
      <c r="C86" s="10"/>
      <c r="D86" s="10"/>
      <c r="E86" s="10"/>
      <c r="F86" s="10"/>
      <c r="G86" s="10"/>
      <c r="H86" s="10"/>
      <c r="I86" s="10"/>
      <c r="J86" s="10"/>
      <c r="K86" s="10"/>
      <c r="L86" s="10"/>
      <c r="M86" s="10"/>
      <c r="N86" s="138"/>
      <c r="O86" s="10"/>
      <c r="P86" s="10"/>
      <c r="Q86" s="3"/>
      <c r="R86" s="3"/>
      <c r="S86" s="3"/>
      <c r="T86" s="3"/>
      <c r="AF86" s="91"/>
      <c r="AI86" s="91"/>
      <c r="AK86" s="91"/>
      <c r="AL86" s="91"/>
      <c r="AM86" s="131"/>
      <c r="AR86" s="35"/>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row>
    <row r="87" spans="1:70" s="14" customFormat="1" x14ac:dyDescent="0.25">
      <c r="A87" s="10"/>
      <c r="B87" s="10"/>
      <c r="C87" s="10"/>
      <c r="D87" s="10"/>
      <c r="E87" s="10"/>
      <c r="F87" s="10"/>
      <c r="G87" s="10"/>
      <c r="H87" s="10"/>
      <c r="I87" s="10"/>
      <c r="J87" s="10"/>
      <c r="K87" s="10"/>
      <c r="L87" s="10"/>
      <c r="M87" s="10"/>
      <c r="N87" s="138"/>
      <c r="O87" s="10"/>
      <c r="P87" s="10"/>
      <c r="Q87" s="3"/>
      <c r="R87" s="3"/>
      <c r="S87" s="3"/>
      <c r="T87" s="3"/>
      <c r="AF87" s="91"/>
      <c r="AI87" s="91"/>
      <c r="AK87" s="91"/>
      <c r="AL87" s="91"/>
      <c r="AM87" s="131"/>
      <c r="AR87" s="35"/>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row>
    <row r="88" spans="1:70" s="14" customFormat="1" x14ac:dyDescent="0.25">
      <c r="A88" s="3"/>
      <c r="B88" s="3"/>
      <c r="C88" s="3"/>
      <c r="D88" s="3"/>
      <c r="E88" s="3"/>
      <c r="F88" s="3"/>
      <c r="G88" s="3"/>
      <c r="H88" s="3"/>
      <c r="I88" s="3"/>
      <c r="J88" s="139"/>
      <c r="K88" s="139"/>
      <c r="L88" s="139"/>
      <c r="M88" s="139"/>
      <c r="N88" s="138"/>
      <c r="O88" s="3"/>
      <c r="P88" s="3"/>
      <c r="Q88" s="3"/>
      <c r="R88" s="3"/>
      <c r="S88" s="3"/>
      <c r="T88" s="3"/>
      <c r="AF88" s="91"/>
      <c r="AI88" s="91"/>
      <c r="AK88" s="91"/>
      <c r="AL88" s="91"/>
      <c r="AM88" s="131"/>
      <c r="AR88" s="35"/>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row>
    <row r="89" spans="1:70" s="14" customFormat="1" x14ac:dyDescent="0.25">
      <c r="A89" s="140"/>
      <c r="B89" s="3"/>
      <c r="C89" s="3"/>
      <c r="D89" s="3"/>
      <c r="E89" s="3"/>
      <c r="F89" s="3"/>
      <c r="G89" s="3"/>
      <c r="H89" s="3"/>
      <c r="I89" s="3"/>
      <c r="J89" s="139"/>
      <c r="K89" s="139"/>
      <c r="L89" s="139"/>
      <c r="M89" s="139"/>
      <c r="N89" s="138"/>
      <c r="O89" s="3"/>
      <c r="P89" s="3"/>
      <c r="Q89" s="3"/>
      <c r="R89" s="3"/>
      <c r="S89" s="3"/>
      <c r="T89" s="3"/>
      <c r="AF89" s="91"/>
      <c r="AI89" s="91"/>
      <c r="AK89" s="91"/>
      <c r="AL89" s="91"/>
      <c r="AM89" s="131"/>
      <c r="AR89" s="35"/>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row>
    <row r="90" spans="1:70" s="14" customFormat="1" x14ac:dyDescent="0.25">
      <c r="A90" s="141"/>
      <c r="B90" s="3"/>
      <c r="C90" s="3"/>
      <c r="D90" s="3"/>
      <c r="E90" s="3"/>
      <c r="F90" s="3"/>
      <c r="G90" s="3"/>
      <c r="H90" s="3"/>
      <c r="I90" s="3"/>
      <c r="J90" s="139"/>
      <c r="K90" s="139"/>
      <c r="L90" s="139"/>
      <c r="M90" s="139"/>
      <c r="N90" s="138"/>
      <c r="O90" s="3"/>
      <c r="P90" s="3"/>
      <c r="Q90" s="3"/>
      <c r="R90" s="3"/>
      <c r="S90" s="3"/>
      <c r="T90" s="3"/>
      <c r="AF90" s="91"/>
      <c r="AI90" s="91"/>
      <c r="AK90" s="91"/>
      <c r="AL90" s="91"/>
      <c r="AM90" s="131"/>
      <c r="AR90" s="35"/>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row>
    <row r="91" spans="1:70" s="14" customFormat="1" x14ac:dyDescent="0.25">
      <c r="A91" s="3"/>
      <c r="B91" s="3"/>
      <c r="C91" s="3"/>
      <c r="D91" s="3"/>
      <c r="E91" s="3"/>
      <c r="F91" s="3"/>
      <c r="G91" s="3"/>
      <c r="H91" s="3"/>
      <c r="I91" s="3"/>
      <c r="J91" s="139"/>
      <c r="K91" s="139"/>
      <c r="L91" s="139"/>
      <c r="M91" s="139"/>
      <c r="N91" s="138"/>
      <c r="O91" s="3"/>
      <c r="P91" s="3"/>
      <c r="Q91" s="3"/>
      <c r="R91" s="3"/>
      <c r="S91" s="3"/>
      <c r="T91" s="3"/>
      <c r="AF91" s="91"/>
      <c r="AI91" s="91"/>
      <c r="AK91" s="91"/>
      <c r="AL91" s="91"/>
      <c r="AM91" s="131"/>
      <c r="AR91" s="35"/>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row>
    <row r="92" spans="1:70" s="14" customFormat="1" x14ac:dyDescent="0.25">
      <c r="A92" s="3"/>
      <c r="B92" s="3"/>
      <c r="C92" s="3"/>
      <c r="D92" s="3"/>
      <c r="E92" s="3"/>
      <c r="F92" s="3"/>
      <c r="G92" s="3"/>
      <c r="H92" s="3"/>
      <c r="I92" s="3"/>
      <c r="J92" s="139"/>
      <c r="K92" s="139"/>
      <c r="L92" s="139"/>
      <c r="M92" s="139"/>
      <c r="N92" s="138"/>
      <c r="O92" s="3"/>
      <c r="P92" s="3"/>
      <c r="Q92" s="3"/>
      <c r="R92" s="3"/>
      <c r="S92" s="3"/>
      <c r="T92" s="3"/>
      <c r="AF92" s="91"/>
      <c r="AI92" s="91"/>
      <c r="AK92" s="91"/>
      <c r="AL92" s="91"/>
      <c r="AM92" s="131"/>
      <c r="AR92" s="35"/>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row>
    <row r="93" spans="1:70" s="14" customFormat="1" x14ac:dyDescent="0.25">
      <c r="A93" s="3"/>
      <c r="B93" s="3"/>
      <c r="C93" s="3"/>
      <c r="D93" s="3"/>
      <c r="E93" s="3"/>
      <c r="F93" s="3"/>
      <c r="G93" s="3"/>
      <c r="H93" s="3"/>
      <c r="I93" s="3"/>
      <c r="J93" s="139"/>
      <c r="K93" s="139"/>
      <c r="L93" s="139"/>
      <c r="M93" s="139"/>
      <c r="N93" s="138"/>
      <c r="O93" s="3"/>
      <c r="P93" s="3"/>
      <c r="Q93" s="3"/>
      <c r="R93" s="3"/>
      <c r="S93" s="3"/>
      <c r="T93" s="3"/>
      <c r="AF93" s="91"/>
      <c r="AI93" s="91"/>
      <c r="AK93" s="91"/>
      <c r="AL93" s="91"/>
      <c r="AM93" s="131"/>
      <c r="AR93" s="35"/>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row>
    <row r="94" spans="1:70" s="14" customFormat="1" x14ac:dyDescent="0.25">
      <c r="A94" s="3"/>
      <c r="B94" s="3"/>
      <c r="C94" s="3"/>
      <c r="D94" s="3"/>
      <c r="E94" s="3"/>
      <c r="F94" s="3"/>
      <c r="G94" s="3"/>
      <c r="H94" s="3"/>
      <c r="I94" s="3"/>
      <c r="J94" s="139"/>
      <c r="K94" s="139"/>
      <c r="L94" s="139"/>
      <c r="M94" s="139"/>
      <c r="N94" s="138"/>
      <c r="O94" s="3"/>
      <c r="P94" s="3"/>
      <c r="Q94" s="3"/>
      <c r="R94" s="3"/>
      <c r="S94" s="3"/>
      <c r="T94" s="3"/>
      <c r="AF94" s="91"/>
      <c r="AI94" s="91"/>
      <c r="AK94" s="91"/>
      <c r="AL94" s="91"/>
      <c r="AM94" s="131"/>
      <c r="AR94" s="35"/>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row>
    <row r="95" spans="1:70" s="14" customFormat="1" x14ac:dyDescent="0.25">
      <c r="A95" s="3"/>
      <c r="B95" s="3"/>
      <c r="C95" s="3"/>
      <c r="D95" s="3"/>
      <c r="E95" s="3"/>
      <c r="F95" s="3"/>
      <c r="G95" s="3"/>
      <c r="H95" s="3"/>
      <c r="I95" s="3"/>
      <c r="J95" s="139"/>
      <c r="K95" s="139"/>
      <c r="L95" s="139"/>
      <c r="M95" s="139"/>
      <c r="N95" s="138"/>
      <c r="O95" s="3"/>
      <c r="P95" s="3"/>
      <c r="Q95" s="3"/>
      <c r="R95" s="3"/>
      <c r="S95" s="3"/>
      <c r="T95" s="3"/>
      <c r="AF95" s="91"/>
      <c r="AI95" s="91"/>
      <c r="AK95" s="91"/>
      <c r="AL95" s="91"/>
      <c r="AM95" s="131"/>
      <c r="AR95" s="35"/>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row>
    <row r="96" spans="1:70" s="14" customFormat="1" x14ac:dyDescent="0.25">
      <c r="A96" s="3"/>
      <c r="B96" s="3"/>
      <c r="C96" s="3"/>
      <c r="D96" s="3"/>
      <c r="E96" s="3"/>
      <c r="F96" s="3"/>
      <c r="G96" s="3"/>
      <c r="H96" s="3"/>
      <c r="I96" s="3"/>
      <c r="J96" s="139"/>
      <c r="K96" s="139"/>
      <c r="L96" s="139"/>
      <c r="M96" s="139"/>
      <c r="N96" s="138"/>
      <c r="O96" s="3"/>
      <c r="P96" s="3"/>
      <c r="Q96" s="3"/>
      <c r="R96" s="3"/>
      <c r="S96" s="3"/>
      <c r="T96" s="3"/>
      <c r="AF96" s="91"/>
      <c r="AI96" s="91"/>
      <c r="AK96" s="91"/>
      <c r="AL96" s="91"/>
      <c r="AM96" s="131"/>
      <c r="AR96" s="35"/>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row>
    <row r="97" spans="1:70" s="14" customFormat="1" x14ac:dyDescent="0.25">
      <c r="A97" s="3"/>
      <c r="B97" s="3"/>
      <c r="C97" s="3"/>
      <c r="D97" s="3"/>
      <c r="E97" s="3"/>
      <c r="F97" s="3"/>
      <c r="G97" s="3"/>
      <c r="H97" s="3"/>
      <c r="I97" s="3"/>
      <c r="J97" s="139"/>
      <c r="K97" s="139"/>
      <c r="L97" s="139"/>
      <c r="M97" s="139"/>
      <c r="N97" s="138"/>
      <c r="O97" s="3"/>
      <c r="P97" s="3"/>
      <c r="Q97" s="3"/>
      <c r="R97" s="3"/>
      <c r="S97" s="3"/>
      <c r="T97" s="3"/>
      <c r="AF97" s="91"/>
      <c r="AI97" s="91"/>
      <c r="AK97" s="91"/>
      <c r="AL97" s="91"/>
      <c r="AM97" s="131"/>
      <c r="AR97" s="35"/>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row>
    <row r="98" spans="1:70" s="14" customFormat="1" x14ac:dyDescent="0.25">
      <c r="A98" s="3"/>
      <c r="B98" s="3"/>
      <c r="C98" s="3"/>
      <c r="D98" s="3"/>
      <c r="E98" s="3"/>
      <c r="F98" s="3"/>
      <c r="G98" s="3"/>
      <c r="H98" s="3"/>
      <c r="I98" s="3"/>
      <c r="J98" s="139"/>
      <c r="K98" s="139"/>
      <c r="L98" s="139"/>
      <c r="M98" s="139"/>
      <c r="N98" s="138"/>
      <c r="O98" s="3"/>
      <c r="P98" s="3"/>
      <c r="Q98" s="3"/>
      <c r="R98" s="3"/>
      <c r="S98" s="3"/>
      <c r="T98" s="3"/>
      <c r="AF98" s="91"/>
      <c r="AI98" s="91"/>
      <c r="AK98" s="91"/>
      <c r="AL98" s="91"/>
      <c r="AM98" s="131"/>
      <c r="AR98" s="35"/>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row>
    <row r="99" spans="1:70" s="14" customFormat="1" x14ac:dyDescent="0.25">
      <c r="A99" s="3"/>
      <c r="B99" s="3"/>
      <c r="C99" s="3"/>
      <c r="D99" s="3"/>
      <c r="E99" s="3"/>
      <c r="F99" s="3"/>
      <c r="G99" s="3"/>
      <c r="H99" s="3"/>
      <c r="I99" s="3"/>
      <c r="J99" s="139"/>
      <c r="K99" s="139"/>
      <c r="L99" s="139"/>
      <c r="M99" s="139"/>
      <c r="N99" s="138"/>
      <c r="O99" s="3"/>
      <c r="P99" s="3"/>
      <c r="Q99" s="3"/>
      <c r="R99" s="3"/>
      <c r="S99" s="3"/>
      <c r="T99" s="3"/>
      <c r="AF99" s="91"/>
      <c r="AI99" s="91"/>
      <c r="AK99" s="91"/>
      <c r="AL99" s="91"/>
      <c r="AM99" s="131"/>
      <c r="AR99" s="35"/>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row>
    <row r="100" spans="1:70" s="14" customFormat="1" x14ac:dyDescent="0.25">
      <c r="A100" s="3"/>
      <c r="B100" s="3"/>
      <c r="C100" s="3"/>
      <c r="D100" s="3"/>
      <c r="E100" s="3"/>
      <c r="F100" s="3"/>
      <c r="G100" s="3"/>
      <c r="H100" s="3"/>
      <c r="I100" s="3"/>
      <c r="J100" s="139"/>
      <c r="K100" s="139"/>
      <c r="L100" s="139"/>
      <c r="M100" s="139"/>
      <c r="N100" s="138"/>
      <c r="O100" s="3"/>
      <c r="P100" s="3"/>
      <c r="Q100" s="3"/>
      <c r="R100" s="3"/>
      <c r="S100" s="3"/>
      <c r="T100" s="3"/>
      <c r="AF100" s="91"/>
      <c r="AI100" s="91"/>
      <c r="AK100" s="91"/>
      <c r="AL100" s="91"/>
      <c r="AM100" s="131"/>
      <c r="AR100" s="35"/>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row>
    <row r="101" spans="1:70" s="14" customFormat="1" x14ac:dyDescent="0.25">
      <c r="A101" s="3"/>
      <c r="B101" s="3"/>
      <c r="C101" s="3"/>
      <c r="D101" s="3"/>
      <c r="E101" s="3"/>
      <c r="F101" s="3"/>
      <c r="G101" s="3"/>
      <c r="H101" s="3"/>
      <c r="I101" s="3"/>
      <c r="J101" s="139"/>
      <c r="K101" s="139"/>
      <c r="L101" s="139"/>
      <c r="M101" s="139"/>
      <c r="N101" s="138"/>
      <c r="O101" s="3"/>
      <c r="P101" s="3"/>
      <c r="Q101" s="3"/>
      <c r="R101" s="3"/>
      <c r="S101" s="3"/>
      <c r="T101" s="3"/>
      <c r="AF101" s="91"/>
      <c r="AI101" s="91"/>
      <c r="AK101" s="91"/>
      <c r="AL101" s="91"/>
      <c r="AM101" s="131"/>
      <c r="AR101" s="35"/>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row>
    <row r="102" spans="1:70" s="14" customFormat="1" x14ac:dyDescent="0.25">
      <c r="A102" s="3"/>
      <c r="B102" s="3"/>
      <c r="C102" s="3"/>
      <c r="D102" s="3"/>
      <c r="E102" s="3"/>
      <c r="F102" s="3"/>
      <c r="G102" s="3"/>
      <c r="H102" s="3"/>
      <c r="I102" s="3"/>
      <c r="J102" s="139"/>
      <c r="K102" s="139"/>
      <c r="L102" s="139"/>
      <c r="M102" s="139"/>
      <c r="N102" s="138"/>
      <c r="O102" s="3"/>
      <c r="P102" s="3"/>
      <c r="Q102" s="3"/>
      <c r="R102" s="3"/>
      <c r="S102" s="3"/>
      <c r="T102" s="3"/>
      <c r="AF102" s="91"/>
      <c r="AI102" s="91"/>
      <c r="AK102" s="91"/>
      <c r="AL102" s="91"/>
      <c r="AM102" s="131"/>
      <c r="AR102" s="35"/>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row>
    <row r="103" spans="1:70" s="14" customFormat="1" x14ac:dyDescent="0.25">
      <c r="A103" s="3"/>
      <c r="B103" s="3"/>
      <c r="C103" s="3"/>
      <c r="D103" s="3"/>
      <c r="E103" s="3"/>
      <c r="F103" s="3"/>
      <c r="G103" s="3"/>
      <c r="H103" s="3"/>
      <c r="I103" s="3"/>
      <c r="J103" s="139"/>
      <c r="K103" s="139"/>
      <c r="L103" s="139"/>
      <c r="M103" s="139"/>
      <c r="N103" s="138"/>
      <c r="O103" s="3"/>
      <c r="P103" s="3"/>
      <c r="Q103" s="3"/>
      <c r="R103" s="3"/>
      <c r="S103" s="3"/>
      <c r="T103" s="3"/>
      <c r="AF103" s="91"/>
      <c r="AI103" s="91"/>
      <c r="AK103" s="91"/>
      <c r="AL103" s="91"/>
      <c r="AM103" s="131"/>
      <c r="AR103" s="35"/>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row>
    <row r="104" spans="1:70" s="14" customFormat="1" x14ac:dyDescent="0.25">
      <c r="A104" s="3"/>
      <c r="B104" s="3"/>
      <c r="C104" s="3"/>
      <c r="D104" s="3"/>
      <c r="E104" s="3"/>
      <c r="F104" s="3"/>
      <c r="G104" s="3"/>
      <c r="H104" s="3"/>
      <c r="I104" s="3"/>
      <c r="J104" s="139"/>
      <c r="K104" s="139"/>
      <c r="L104" s="139"/>
      <c r="M104" s="139"/>
      <c r="N104" s="138"/>
      <c r="O104" s="3"/>
      <c r="P104" s="3"/>
      <c r="Q104" s="3"/>
      <c r="R104" s="3"/>
      <c r="S104" s="3"/>
      <c r="T104" s="3"/>
      <c r="AF104" s="91"/>
      <c r="AI104" s="91"/>
      <c r="AK104" s="91"/>
      <c r="AL104" s="91"/>
      <c r="AM104" s="131"/>
      <c r="AR104" s="35"/>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row>
    <row r="105" spans="1:70" s="14" customFormat="1" x14ac:dyDescent="0.25">
      <c r="A105" s="3"/>
      <c r="B105" s="3"/>
      <c r="C105" s="3"/>
      <c r="D105" s="3"/>
      <c r="E105" s="3"/>
      <c r="F105" s="3"/>
      <c r="G105" s="3"/>
      <c r="H105" s="3"/>
      <c r="I105" s="3"/>
      <c r="J105" s="139"/>
      <c r="K105" s="139"/>
      <c r="L105" s="139"/>
      <c r="M105" s="139"/>
      <c r="N105" s="138"/>
      <c r="O105" s="3"/>
      <c r="P105" s="3"/>
      <c r="Q105" s="3"/>
      <c r="R105" s="3"/>
      <c r="S105" s="3"/>
      <c r="T105" s="3"/>
      <c r="AF105" s="91"/>
      <c r="AI105" s="91"/>
      <c r="AK105" s="91"/>
      <c r="AL105" s="91"/>
      <c r="AM105" s="131"/>
      <c r="AR105" s="35"/>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row>
    <row r="106" spans="1:70" s="14" customFormat="1" x14ac:dyDescent="0.25">
      <c r="A106" s="3"/>
      <c r="B106" s="3"/>
      <c r="C106" s="3"/>
      <c r="D106" s="3"/>
      <c r="E106" s="3"/>
      <c r="F106" s="3"/>
      <c r="G106" s="3"/>
      <c r="H106" s="3"/>
      <c r="I106" s="3"/>
      <c r="J106" s="139"/>
      <c r="K106" s="139"/>
      <c r="L106" s="139"/>
      <c r="M106" s="139"/>
      <c r="N106" s="138"/>
      <c r="O106" s="3"/>
      <c r="P106" s="3"/>
      <c r="Q106" s="3"/>
      <c r="R106" s="3"/>
      <c r="S106" s="3"/>
      <c r="T106" s="3"/>
      <c r="AF106" s="91"/>
      <c r="AI106" s="91"/>
      <c r="AK106" s="91"/>
      <c r="AL106" s="91"/>
      <c r="AM106" s="131"/>
      <c r="AR106" s="35"/>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row>
    <row r="107" spans="1:70" s="14" customFormat="1" x14ac:dyDescent="0.25">
      <c r="A107" s="3"/>
      <c r="B107" s="3"/>
      <c r="C107" s="3"/>
      <c r="D107" s="3"/>
      <c r="E107" s="3"/>
      <c r="F107" s="3"/>
      <c r="G107" s="3"/>
      <c r="H107" s="3"/>
      <c r="I107" s="3"/>
      <c r="J107" s="139"/>
      <c r="K107" s="139"/>
      <c r="L107" s="139"/>
      <c r="M107" s="139"/>
      <c r="N107" s="138"/>
      <c r="O107" s="3"/>
      <c r="P107" s="3"/>
      <c r="Q107" s="3"/>
      <c r="R107" s="3"/>
      <c r="S107" s="3"/>
      <c r="T107" s="3"/>
      <c r="AF107" s="91"/>
      <c r="AI107" s="91"/>
      <c r="AK107" s="91"/>
      <c r="AL107" s="91"/>
      <c r="AM107" s="131"/>
      <c r="AR107" s="35"/>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row>
    <row r="108" spans="1:70" s="14" customFormat="1" x14ac:dyDescent="0.25">
      <c r="A108" s="3"/>
      <c r="B108" s="3"/>
      <c r="C108" s="3"/>
      <c r="D108" s="3"/>
      <c r="E108" s="3"/>
      <c r="F108" s="3"/>
      <c r="G108" s="3"/>
      <c r="H108" s="3"/>
      <c r="I108" s="3"/>
      <c r="J108" s="139"/>
      <c r="K108" s="139"/>
      <c r="L108" s="139"/>
      <c r="M108" s="139"/>
      <c r="N108" s="138"/>
      <c r="O108" s="3"/>
      <c r="P108" s="3"/>
      <c r="Q108" s="3"/>
      <c r="R108" s="3"/>
      <c r="S108" s="3"/>
      <c r="T108" s="3"/>
      <c r="AF108" s="91"/>
      <c r="AI108" s="91"/>
      <c r="AK108" s="91"/>
      <c r="AL108" s="91"/>
      <c r="AM108" s="131"/>
      <c r="AR108" s="35"/>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row>
    <row r="109" spans="1:70" s="14" customFormat="1" x14ac:dyDescent="0.25">
      <c r="A109" s="3"/>
      <c r="B109" s="3"/>
      <c r="C109" s="3"/>
      <c r="D109" s="3"/>
      <c r="E109" s="3"/>
      <c r="F109" s="3"/>
      <c r="G109" s="3"/>
      <c r="H109" s="3"/>
      <c r="I109" s="3"/>
      <c r="J109" s="139"/>
      <c r="K109" s="139"/>
      <c r="L109" s="139"/>
      <c r="M109" s="139"/>
      <c r="N109" s="138"/>
      <c r="O109" s="3"/>
      <c r="P109" s="3"/>
      <c r="Q109" s="3"/>
      <c r="R109" s="3"/>
      <c r="S109" s="3"/>
      <c r="T109" s="3"/>
      <c r="AF109" s="91"/>
      <c r="AI109" s="91"/>
      <c r="AK109" s="91"/>
      <c r="AL109" s="91"/>
      <c r="AM109" s="131"/>
      <c r="AR109" s="35"/>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row>
    <row r="110" spans="1:70" s="14" customFormat="1" x14ac:dyDescent="0.25">
      <c r="A110" s="3"/>
      <c r="B110" s="3"/>
      <c r="C110" s="3"/>
      <c r="D110" s="3"/>
      <c r="E110" s="3"/>
      <c r="F110" s="3"/>
      <c r="G110" s="3"/>
      <c r="H110" s="3"/>
      <c r="I110" s="3"/>
      <c r="J110" s="139"/>
      <c r="K110" s="139"/>
      <c r="L110" s="139"/>
      <c r="M110" s="139"/>
      <c r="N110" s="138"/>
      <c r="O110" s="3"/>
      <c r="P110" s="3"/>
      <c r="Q110" s="3"/>
      <c r="R110" s="3"/>
      <c r="S110" s="3"/>
      <c r="T110" s="3"/>
      <c r="AF110" s="91"/>
      <c r="AI110" s="91"/>
      <c r="AK110" s="91"/>
      <c r="AL110" s="91"/>
      <c r="AM110" s="131"/>
      <c r="AR110" s="35"/>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row>
    <row r="111" spans="1:70" s="14" customFormat="1" x14ac:dyDescent="0.25">
      <c r="A111" s="3"/>
      <c r="B111" s="3"/>
      <c r="C111" s="3"/>
      <c r="D111" s="3"/>
      <c r="E111" s="3"/>
      <c r="F111" s="3"/>
      <c r="G111" s="3"/>
      <c r="H111" s="3"/>
      <c r="I111" s="3"/>
      <c r="J111" s="139"/>
      <c r="K111" s="139"/>
      <c r="L111" s="139"/>
      <c r="M111" s="139"/>
      <c r="N111" s="138"/>
      <c r="O111" s="3"/>
      <c r="P111" s="3"/>
      <c r="Q111" s="3"/>
      <c r="R111" s="3"/>
      <c r="S111" s="3"/>
      <c r="T111" s="3"/>
      <c r="AF111" s="91"/>
      <c r="AI111" s="91"/>
      <c r="AK111" s="91"/>
      <c r="AL111" s="91"/>
      <c r="AM111" s="131"/>
      <c r="AR111" s="35"/>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row>
    <row r="112" spans="1:70" s="14" customFormat="1" x14ac:dyDescent="0.25">
      <c r="A112" s="3"/>
      <c r="B112" s="3"/>
      <c r="C112" s="3"/>
      <c r="D112" s="3"/>
      <c r="E112" s="3"/>
      <c r="F112" s="3"/>
      <c r="G112" s="3"/>
      <c r="H112" s="3"/>
      <c r="I112" s="3"/>
      <c r="J112" s="139"/>
      <c r="K112" s="139"/>
      <c r="L112" s="139"/>
      <c r="M112" s="139"/>
      <c r="N112" s="138"/>
      <c r="O112" s="3"/>
      <c r="P112" s="3"/>
      <c r="Q112" s="3"/>
      <c r="R112" s="3"/>
      <c r="S112" s="3"/>
      <c r="T112" s="3"/>
      <c r="AF112" s="91"/>
      <c r="AI112" s="91"/>
      <c r="AK112" s="91"/>
      <c r="AL112" s="91"/>
      <c r="AM112" s="131"/>
      <c r="AR112" s="35"/>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row>
    <row r="113" spans="1:70" s="14" customFormat="1" x14ac:dyDescent="0.25">
      <c r="A113" s="3"/>
      <c r="B113" s="3"/>
      <c r="C113" s="3"/>
      <c r="D113" s="3"/>
      <c r="E113" s="3"/>
      <c r="F113" s="3"/>
      <c r="G113" s="3"/>
      <c r="H113" s="3"/>
      <c r="I113" s="3"/>
      <c r="J113" s="139"/>
      <c r="K113" s="139"/>
      <c r="L113" s="139"/>
      <c r="M113" s="139"/>
      <c r="N113" s="138"/>
      <c r="O113" s="3"/>
      <c r="P113" s="3"/>
      <c r="Q113" s="3"/>
      <c r="R113" s="3"/>
      <c r="S113" s="3"/>
      <c r="T113" s="3"/>
      <c r="AF113" s="91"/>
      <c r="AI113" s="91"/>
      <c r="AK113" s="91"/>
      <c r="AL113" s="91"/>
      <c r="AM113" s="131"/>
      <c r="AR113" s="35"/>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row>
    <row r="114" spans="1:70" s="14" customFormat="1" x14ac:dyDescent="0.25">
      <c r="A114" s="3"/>
      <c r="B114" s="3"/>
      <c r="C114" s="3"/>
      <c r="D114" s="3"/>
      <c r="E114" s="3"/>
      <c r="F114" s="3"/>
      <c r="G114" s="3"/>
      <c r="H114" s="3"/>
      <c r="I114" s="3"/>
      <c r="J114" s="139"/>
      <c r="K114" s="139"/>
      <c r="L114" s="139"/>
      <c r="M114" s="139"/>
      <c r="N114" s="138"/>
      <c r="O114" s="3"/>
      <c r="P114" s="3"/>
      <c r="Q114" s="3"/>
      <c r="R114" s="3"/>
      <c r="S114" s="3"/>
      <c r="T114" s="3"/>
      <c r="AF114" s="91"/>
      <c r="AI114" s="91"/>
      <c r="AK114" s="91"/>
      <c r="AL114" s="91"/>
      <c r="AM114" s="131"/>
      <c r="AR114" s="35"/>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row>
    <row r="115" spans="1:70" s="14" customFormat="1" x14ac:dyDescent="0.25">
      <c r="A115" s="3"/>
      <c r="B115" s="3"/>
      <c r="C115" s="3"/>
      <c r="D115" s="3"/>
      <c r="E115" s="3"/>
      <c r="F115" s="3"/>
      <c r="G115" s="3"/>
      <c r="H115" s="3"/>
      <c r="I115" s="3"/>
      <c r="J115" s="139"/>
      <c r="K115" s="139"/>
      <c r="L115" s="139"/>
      <c r="M115" s="139"/>
      <c r="N115" s="138"/>
      <c r="O115" s="3"/>
      <c r="P115" s="3"/>
      <c r="Q115" s="3"/>
      <c r="R115" s="3"/>
      <c r="S115" s="3"/>
      <c r="T115" s="3"/>
      <c r="AF115" s="91"/>
      <c r="AI115" s="91"/>
      <c r="AK115" s="91"/>
      <c r="AL115" s="91"/>
      <c r="AM115" s="131"/>
      <c r="AR115" s="35"/>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row>
    <row r="116" spans="1:70" s="14" customFormat="1" x14ac:dyDescent="0.25">
      <c r="A116" s="3"/>
      <c r="B116" s="3"/>
      <c r="C116" s="3"/>
      <c r="D116" s="3"/>
      <c r="E116" s="3"/>
      <c r="F116" s="3"/>
      <c r="G116" s="3"/>
      <c r="H116" s="3"/>
      <c r="I116" s="3"/>
      <c r="J116" s="139"/>
      <c r="K116" s="139"/>
      <c r="L116" s="139"/>
      <c r="M116" s="139"/>
      <c r="N116" s="138"/>
      <c r="O116" s="3"/>
      <c r="P116" s="3"/>
      <c r="Q116" s="3"/>
      <c r="R116" s="3"/>
      <c r="S116" s="3"/>
      <c r="T116" s="3"/>
      <c r="AF116" s="91"/>
      <c r="AI116" s="91"/>
      <c r="AK116" s="91"/>
      <c r="AL116" s="91"/>
      <c r="AM116" s="131"/>
      <c r="AR116" s="35"/>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row>
    <row r="117" spans="1:70" s="14" customFormat="1" x14ac:dyDescent="0.25">
      <c r="A117" s="3"/>
      <c r="B117" s="3"/>
      <c r="C117" s="3"/>
      <c r="D117" s="3"/>
      <c r="E117" s="3"/>
      <c r="F117" s="3"/>
      <c r="G117" s="3"/>
      <c r="H117" s="3"/>
      <c r="I117" s="3"/>
      <c r="J117" s="139"/>
      <c r="K117" s="139"/>
      <c r="L117" s="139"/>
      <c r="M117" s="139"/>
      <c r="N117" s="138"/>
      <c r="O117" s="3"/>
      <c r="P117" s="3"/>
      <c r="Q117" s="3"/>
      <c r="R117" s="3"/>
      <c r="S117" s="3"/>
      <c r="T117" s="3"/>
      <c r="AF117" s="91"/>
      <c r="AI117" s="91"/>
      <c r="AK117" s="91"/>
      <c r="AL117" s="91"/>
      <c r="AM117" s="131"/>
      <c r="AR117" s="35"/>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row>
    <row r="118" spans="1:70" s="14" customFormat="1" x14ac:dyDescent="0.25">
      <c r="A118" s="3"/>
      <c r="B118" s="3"/>
      <c r="C118" s="3"/>
      <c r="D118" s="3"/>
      <c r="E118" s="3"/>
      <c r="F118" s="3"/>
      <c r="G118" s="3"/>
      <c r="H118" s="3"/>
      <c r="I118" s="3"/>
      <c r="J118" s="139"/>
      <c r="K118" s="139"/>
      <c r="L118" s="139"/>
      <c r="M118" s="139"/>
      <c r="N118" s="138"/>
      <c r="O118" s="3"/>
      <c r="P118" s="3"/>
      <c r="Q118" s="3"/>
      <c r="R118" s="3"/>
      <c r="S118" s="3"/>
      <c r="T118" s="3"/>
      <c r="AF118" s="91"/>
      <c r="AI118" s="91"/>
      <c r="AK118" s="91"/>
      <c r="AL118" s="91"/>
      <c r="AM118" s="131"/>
      <c r="AR118" s="35"/>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row>
    <row r="119" spans="1:70" s="14" customFormat="1" x14ac:dyDescent="0.25">
      <c r="A119" s="3"/>
      <c r="B119" s="3"/>
      <c r="C119" s="3"/>
      <c r="D119" s="3"/>
      <c r="E119" s="3"/>
      <c r="F119" s="3"/>
      <c r="G119" s="3"/>
      <c r="H119" s="3"/>
      <c r="I119" s="3"/>
      <c r="J119" s="139"/>
      <c r="K119" s="139"/>
      <c r="L119" s="139"/>
      <c r="M119" s="139"/>
      <c r="N119" s="138"/>
      <c r="O119" s="3"/>
      <c r="P119" s="3"/>
      <c r="Q119" s="3"/>
      <c r="R119" s="3"/>
      <c r="S119" s="3"/>
      <c r="T119" s="3"/>
      <c r="AF119" s="91"/>
      <c r="AI119" s="91"/>
      <c r="AK119" s="91"/>
      <c r="AL119" s="91"/>
      <c r="AM119" s="131"/>
      <c r="AR119" s="35"/>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row>
    <row r="120" spans="1:70" s="14" customFormat="1" x14ac:dyDescent="0.25">
      <c r="A120" s="3"/>
      <c r="B120" s="3"/>
      <c r="C120" s="3"/>
      <c r="D120" s="3"/>
      <c r="E120" s="3"/>
      <c r="F120" s="3"/>
      <c r="G120" s="3"/>
      <c r="H120" s="3"/>
      <c r="I120" s="3"/>
      <c r="J120" s="139"/>
      <c r="K120" s="139"/>
      <c r="L120" s="139"/>
      <c r="M120" s="139"/>
      <c r="N120" s="138"/>
      <c r="O120" s="3"/>
      <c r="P120" s="3"/>
      <c r="Q120" s="3"/>
      <c r="R120" s="3"/>
      <c r="S120" s="3"/>
      <c r="T120" s="3"/>
      <c r="AF120" s="91"/>
      <c r="AI120" s="91"/>
      <c r="AK120" s="91"/>
      <c r="AL120" s="91"/>
      <c r="AM120" s="131"/>
      <c r="AR120" s="35"/>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row>
    <row r="121" spans="1:70" s="14" customFormat="1" x14ac:dyDescent="0.25">
      <c r="A121" s="3"/>
      <c r="B121" s="3"/>
      <c r="C121" s="3"/>
      <c r="D121" s="3"/>
      <c r="E121" s="3"/>
      <c r="F121" s="3"/>
      <c r="G121" s="3"/>
      <c r="H121" s="3"/>
      <c r="I121" s="3"/>
      <c r="J121" s="139"/>
      <c r="K121" s="139"/>
      <c r="L121" s="139"/>
      <c r="M121" s="139"/>
      <c r="N121" s="138"/>
      <c r="O121" s="3"/>
      <c r="P121" s="3"/>
      <c r="Q121" s="3"/>
      <c r="R121" s="3"/>
      <c r="S121" s="3"/>
      <c r="T121" s="3"/>
      <c r="AF121" s="91"/>
      <c r="AI121" s="91"/>
      <c r="AK121" s="91"/>
      <c r="AL121" s="91"/>
      <c r="AM121" s="131"/>
      <c r="AR121" s="35"/>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row>
    <row r="122" spans="1:70" s="14" customFormat="1" x14ac:dyDescent="0.25">
      <c r="A122" s="3"/>
      <c r="B122" s="3"/>
      <c r="C122" s="3"/>
      <c r="D122" s="3"/>
      <c r="E122" s="3"/>
      <c r="F122" s="3"/>
      <c r="G122" s="3"/>
      <c r="H122" s="3"/>
      <c r="I122" s="3"/>
      <c r="J122" s="139"/>
      <c r="K122" s="139"/>
      <c r="L122" s="139"/>
      <c r="M122" s="139"/>
      <c r="N122" s="138"/>
      <c r="O122" s="3"/>
      <c r="P122" s="3"/>
      <c r="Q122" s="3"/>
      <c r="R122" s="3"/>
      <c r="S122" s="3"/>
      <c r="T122" s="3"/>
      <c r="AF122" s="91"/>
      <c r="AI122" s="91"/>
      <c r="AK122" s="91"/>
      <c r="AL122" s="91"/>
      <c r="AM122" s="131"/>
      <c r="AR122" s="35"/>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row>
    <row r="123" spans="1:70" s="14" customFormat="1" x14ac:dyDescent="0.25">
      <c r="A123" s="3"/>
      <c r="B123" s="3"/>
      <c r="C123" s="3"/>
      <c r="D123" s="3"/>
      <c r="E123" s="3"/>
      <c r="F123" s="3"/>
      <c r="G123" s="3"/>
      <c r="H123" s="3"/>
      <c r="I123" s="3"/>
      <c r="J123" s="139"/>
      <c r="K123" s="139"/>
      <c r="L123" s="139"/>
      <c r="M123" s="139"/>
      <c r="N123" s="138"/>
      <c r="O123" s="3"/>
      <c r="P123" s="3"/>
      <c r="Q123" s="3"/>
      <c r="R123" s="3"/>
      <c r="S123" s="3"/>
      <c r="T123" s="3"/>
      <c r="AF123" s="91"/>
      <c r="AI123" s="91"/>
      <c r="AK123" s="91"/>
      <c r="AL123" s="91"/>
      <c r="AM123" s="131"/>
      <c r="AR123" s="35"/>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row>
    <row r="124" spans="1:70" s="14" customFormat="1" x14ac:dyDescent="0.25">
      <c r="A124" s="3"/>
      <c r="B124" s="3"/>
      <c r="C124" s="3"/>
      <c r="D124" s="3"/>
      <c r="E124" s="3"/>
      <c r="F124" s="3"/>
      <c r="G124" s="3"/>
      <c r="H124" s="3"/>
      <c r="I124" s="3"/>
      <c r="J124" s="139"/>
      <c r="K124" s="139"/>
      <c r="L124" s="139"/>
      <c r="M124" s="139"/>
      <c r="N124" s="138"/>
      <c r="O124" s="3"/>
      <c r="P124" s="3"/>
      <c r="Q124" s="3"/>
      <c r="R124" s="3"/>
      <c r="S124" s="3"/>
      <c r="T124" s="3"/>
      <c r="AF124" s="91"/>
      <c r="AI124" s="91"/>
      <c r="AK124" s="91"/>
      <c r="AL124" s="91"/>
      <c r="AM124" s="131"/>
      <c r="AR124" s="35"/>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row>
    <row r="125" spans="1:70" s="14" customFormat="1" x14ac:dyDescent="0.25">
      <c r="A125" s="3"/>
      <c r="B125" s="3"/>
      <c r="C125" s="3"/>
      <c r="D125" s="3"/>
      <c r="E125" s="3"/>
      <c r="F125" s="3"/>
      <c r="G125" s="3"/>
      <c r="H125" s="3"/>
      <c r="I125" s="3"/>
      <c r="J125" s="139"/>
      <c r="K125" s="139"/>
      <c r="L125" s="139"/>
      <c r="M125" s="139"/>
      <c r="N125" s="138"/>
      <c r="O125" s="3"/>
      <c r="P125" s="3"/>
      <c r="Q125" s="3"/>
      <c r="R125" s="3"/>
      <c r="S125" s="3"/>
      <c r="T125" s="3"/>
      <c r="AF125" s="91"/>
      <c r="AI125" s="91"/>
      <c r="AK125" s="91"/>
      <c r="AL125" s="91"/>
      <c r="AM125" s="131"/>
      <c r="AR125" s="35"/>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row>
    <row r="126" spans="1:70" s="14" customFormat="1" x14ac:dyDescent="0.25">
      <c r="A126" s="3"/>
      <c r="B126" s="3"/>
      <c r="C126" s="3"/>
      <c r="D126" s="3"/>
      <c r="E126" s="3"/>
      <c r="F126" s="3"/>
      <c r="G126" s="3"/>
      <c r="H126" s="3"/>
      <c r="I126" s="3"/>
      <c r="J126" s="139"/>
      <c r="K126" s="139"/>
      <c r="L126" s="139"/>
      <c r="M126" s="139"/>
      <c r="N126" s="138"/>
      <c r="O126" s="3"/>
      <c r="P126" s="3"/>
      <c r="Q126" s="3"/>
      <c r="R126" s="3"/>
      <c r="S126" s="3"/>
      <c r="T126" s="3"/>
      <c r="AF126" s="91"/>
      <c r="AI126" s="91"/>
      <c r="AK126" s="91"/>
      <c r="AL126" s="91"/>
      <c r="AM126" s="131"/>
      <c r="AR126" s="35"/>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row>
    <row r="127" spans="1:70" s="14" customFormat="1" x14ac:dyDescent="0.25">
      <c r="A127" s="3"/>
      <c r="B127" s="3"/>
      <c r="C127" s="3"/>
      <c r="D127" s="3"/>
      <c r="E127" s="3"/>
      <c r="F127" s="3"/>
      <c r="G127" s="3"/>
      <c r="H127" s="3"/>
      <c r="I127" s="3"/>
      <c r="J127" s="139"/>
      <c r="K127" s="139"/>
      <c r="L127" s="139"/>
      <c r="M127" s="139"/>
      <c r="N127" s="138"/>
      <c r="O127" s="3"/>
      <c r="P127" s="3"/>
      <c r="Q127" s="3"/>
      <c r="R127" s="3"/>
      <c r="S127" s="3"/>
      <c r="T127" s="3"/>
      <c r="AF127" s="91"/>
      <c r="AI127" s="91"/>
      <c r="AK127" s="91"/>
      <c r="AL127" s="91"/>
      <c r="AM127" s="131"/>
      <c r="AR127" s="35"/>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row>
    <row r="128" spans="1:70" s="14" customFormat="1" x14ac:dyDescent="0.25">
      <c r="A128" s="3"/>
      <c r="B128" s="3"/>
      <c r="C128" s="3"/>
      <c r="D128" s="3"/>
      <c r="E128" s="3"/>
      <c r="F128" s="3"/>
      <c r="G128" s="3"/>
      <c r="H128" s="3"/>
      <c r="I128" s="3"/>
      <c r="J128" s="139"/>
      <c r="K128" s="139"/>
      <c r="L128" s="139"/>
      <c r="M128" s="139"/>
      <c r="N128" s="138"/>
      <c r="O128" s="3"/>
      <c r="P128" s="3"/>
      <c r="Q128" s="3"/>
      <c r="R128" s="3"/>
      <c r="S128" s="3"/>
      <c r="T128" s="3"/>
      <c r="AF128" s="91"/>
      <c r="AI128" s="91"/>
      <c r="AK128" s="91"/>
      <c r="AL128" s="91"/>
      <c r="AM128" s="131"/>
      <c r="AR128" s="35"/>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row>
    <row r="129" spans="1:70" s="14" customFormat="1" x14ac:dyDescent="0.25">
      <c r="A129" s="3"/>
      <c r="B129" s="3"/>
      <c r="C129" s="3"/>
      <c r="D129" s="3"/>
      <c r="E129" s="3"/>
      <c r="F129" s="3"/>
      <c r="G129" s="3"/>
      <c r="H129" s="3"/>
      <c r="I129" s="3"/>
      <c r="J129" s="139"/>
      <c r="K129" s="139"/>
      <c r="L129" s="139"/>
      <c r="M129" s="139"/>
      <c r="N129" s="138"/>
      <c r="O129" s="3"/>
      <c r="P129" s="3"/>
      <c r="Q129" s="3"/>
      <c r="R129" s="3"/>
      <c r="S129" s="3"/>
      <c r="T129" s="3"/>
      <c r="AF129" s="91"/>
      <c r="AI129" s="91"/>
      <c r="AK129" s="91"/>
      <c r="AL129" s="91"/>
      <c r="AM129" s="131"/>
      <c r="AR129" s="35"/>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row>
    <row r="130" spans="1:70" s="14" customFormat="1" x14ac:dyDescent="0.25">
      <c r="A130" s="3"/>
      <c r="B130" s="3"/>
      <c r="C130" s="3"/>
      <c r="D130" s="3"/>
      <c r="E130" s="3"/>
      <c r="F130" s="3"/>
      <c r="G130" s="3"/>
      <c r="H130" s="3"/>
      <c r="I130" s="3"/>
      <c r="J130" s="139"/>
      <c r="K130" s="139"/>
      <c r="L130" s="139"/>
      <c r="M130" s="139"/>
      <c r="N130" s="138"/>
      <c r="O130" s="3"/>
      <c r="P130" s="3"/>
      <c r="Q130" s="3"/>
      <c r="R130" s="3"/>
      <c r="S130" s="3"/>
      <c r="T130" s="3"/>
      <c r="AF130" s="91"/>
      <c r="AI130" s="91"/>
      <c r="AK130" s="91"/>
      <c r="AL130" s="91"/>
      <c r="AM130" s="131"/>
      <c r="AR130" s="35"/>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row>
    <row r="131" spans="1:70" s="14" customFormat="1" x14ac:dyDescent="0.25">
      <c r="A131" s="3"/>
      <c r="B131" s="3"/>
      <c r="C131" s="3"/>
      <c r="D131" s="3"/>
      <c r="E131" s="3"/>
      <c r="F131" s="3"/>
      <c r="G131" s="3"/>
      <c r="H131" s="3"/>
      <c r="I131" s="3"/>
      <c r="J131" s="139"/>
      <c r="K131" s="139"/>
      <c r="L131" s="139"/>
      <c r="M131" s="139"/>
      <c r="N131" s="138"/>
      <c r="O131" s="3"/>
      <c r="P131" s="3"/>
      <c r="Q131" s="3"/>
      <c r="R131" s="3"/>
      <c r="S131" s="3"/>
      <c r="T131" s="3"/>
      <c r="AF131" s="91"/>
      <c r="AI131" s="91"/>
      <c r="AK131" s="91"/>
      <c r="AL131" s="91"/>
      <c r="AM131" s="131"/>
      <c r="AR131" s="35"/>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row>
    <row r="132" spans="1:70" s="14" customFormat="1" x14ac:dyDescent="0.25">
      <c r="A132" s="3"/>
      <c r="B132" s="3"/>
      <c r="C132" s="3"/>
      <c r="D132" s="3"/>
      <c r="E132" s="3"/>
      <c r="F132" s="3"/>
      <c r="G132" s="3"/>
      <c r="H132" s="3"/>
      <c r="I132" s="3"/>
      <c r="J132" s="139"/>
      <c r="K132" s="139"/>
      <c r="L132" s="139"/>
      <c r="M132" s="139"/>
      <c r="N132" s="138"/>
      <c r="O132" s="3"/>
      <c r="P132" s="3"/>
      <c r="Q132" s="3"/>
      <c r="R132" s="3"/>
      <c r="S132" s="3"/>
      <c r="T132" s="3"/>
      <c r="AF132" s="91"/>
      <c r="AI132" s="91"/>
      <c r="AK132" s="91"/>
      <c r="AL132" s="91"/>
      <c r="AM132" s="131"/>
      <c r="AR132" s="35"/>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row>
    <row r="133" spans="1:70" s="14" customFormat="1" x14ac:dyDescent="0.25">
      <c r="A133" s="3"/>
      <c r="B133" s="3"/>
      <c r="C133" s="3"/>
      <c r="D133" s="3"/>
      <c r="E133" s="3"/>
      <c r="F133" s="3"/>
      <c r="G133" s="3"/>
      <c r="H133" s="3"/>
      <c r="I133" s="3"/>
      <c r="J133" s="139"/>
      <c r="K133" s="139"/>
      <c r="L133" s="139"/>
      <c r="M133" s="139"/>
      <c r="N133" s="138"/>
      <c r="O133" s="3"/>
      <c r="P133" s="3"/>
      <c r="Q133" s="3"/>
      <c r="R133" s="3"/>
      <c r="S133" s="3"/>
      <c r="T133" s="3"/>
      <c r="AF133" s="91"/>
      <c r="AI133" s="91"/>
      <c r="AK133" s="91"/>
      <c r="AL133" s="91"/>
      <c r="AM133" s="131"/>
      <c r="AR133" s="35"/>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row>
    <row r="134" spans="1:70" s="14" customFormat="1" x14ac:dyDescent="0.25">
      <c r="A134" s="3"/>
      <c r="B134" s="3"/>
      <c r="C134" s="3"/>
      <c r="D134" s="3"/>
      <c r="E134" s="3"/>
      <c r="F134" s="3"/>
      <c r="G134" s="3"/>
      <c r="H134" s="3"/>
      <c r="I134" s="3"/>
      <c r="J134" s="139"/>
      <c r="K134" s="139"/>
      <c r="L134" s="139"/>
      <c r="M134" s="139"/>
      <c r="N134" s="138"/>
      <c r="O134" s="3"/>
      <c r="P134" s="3"/>
      <c r="Q134" s="3"/>
      <c r="R134" s="3"/>
      <c r="S134" s="3"/>
      <c r="T134" s="3"/>
      <c r="AF134" s="91"/>
      <c r="AI134" s="91"/>
      <c r="AK134" s="91"/>
      <c r="AL134" s="91"/>
      <c r="AM134" s="131"/>
      <c r="AR134" s="35"/>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row>
    <row r="135" spans="1:70" s="14" customFormat="1" x14ac:dyDescent="0.25">
      <c r="A135" s="3"/>
      <c r="B135" s="3"/>
      <c r="C135" s="3"/>
      <c r="D135" s="3"/>
      <c r="E135" s="3"/>
      <c r="F135" s="3"/>
      <c r="G135" s="3"/>
      <c r="H135" s="3"/>
      <c r="I135" s="3"/>
      <c r="J135" s="139"/>
      <c r="K135" s="139"/>
      <c r="L135" s="139"/>
      <c r="M135" s="139"/>
      <c r="N135" s="138"/>
      <c r="O135" s="3"/>
      <c r="P135" s="3"/>
      <c r="Q135" s="3"/>
      <c r="R135" s="3"/>
      <c r="S135" s="3"/>
      <c r="T135" s="3"/>
      <c r="AF135" s="91"/>
      <c r="AI135" s="91"/>
      <c r="AK135" s="91"/>
      <c r="AL135" s="91"/>
      <c r="AM135" s="131"/>
      <c r="AR135" s="35"/>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row>
    <row r="136" spans="1:70" s="14" customFormat="1" x14ac:dyDescent="0.25">
      <c r="A136" s="3"/>
      <c r="B136" s="3"/>
      <c r="C136" s="3"/>
      <c r="D136" s="3"/>
      <c r="E136" s="3"/>
      <c r="F136" s="3"/>
      <c r="G136" s="3"/>
      <c r="H136" s="3"/>
      <c r="I136" s="3"/>
      <c r="J136" s="139"/>
      <c r="K136" s="139"/>
      <c r="L136" s="139"/>
      <c r="M136" s="139"/>
      <c r="N136" s="138"/>
      <c r="O136" s="3"/>
      <c r="P136" s="3"/>
      <c r="Q136" s="3"/>
      <c r="R136" s="3"/>
      <c r="S136" s="3"/>
      <c r="T136" s="3"/>
      <c r="AF136" s="91"/>
      <c r="AI136" s="91"/>
      <c r="AK136" s="91"/>
      <c r="AL136" s="91"/>
      <c r="AM136" s="131"/>
      <c r="AR136" s="35"/>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row>
    <row r="137" spans="1:70" s="14" customFormat="1" x14ac:dyDescent="0.25">
      <c r="A137" s="3"/>
      <c r="B137" s="3"/>
      <c r="C137" s="3"/>
      <c r="D137" s="3"/>
      <c r="E137" s="3"/>
      <c r="F137" s="3"/>
      <c r="G137" s="3"/>
      <c r="H137" s="3"/>
      <c r="I137" s="3"/>
      <c r="J137" s="139"/>
      <c r="K137" s="139"/>
      <c r="L137" s="139"/>
      <c r="M137" s="139"/>
      <c r="N137" s="138"/>
      <c r="O137" s="3"/>
      <c r="P137" s="3"/>
      <c r="Q137" s="3"/>
      <c r="R137" s="3"/>
      <c r="S137" s="3"/>
      <c r="T137" s="3"/>
      <c r="AF137" s="91"/>
      <c r="AI137" s="91"/>
      <c r="AK137" s="91"/>
      <c r="AL137" s="91"/>
      <c r="AM137" s="131"/>
      <c r="AR137" s="35"/>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row>
    <row r="138" spans="1:70" s="14" customFormat="1" x14ac:dyDescent="0.25">
      <c r="A138" s="3"/>
      <c r="B138" s="3"/>
      <c r="C138" s="3"/>
      <c r="D138" s="3"/>
      <c r="E138" s="3"/>
      <c r="F138" s="3"/>
      <c r="G138" s="3"/>
      <c r="H138" s="3"/>
      <c r="I138" s="3"/>
      <c r="J138" s="139"/>
      <c r="K138" s="139"/>
      <c r="L138" s="139"/>
      <c r="M138" s="139"/>
      <c r="N138" s="138"/>
      <c r="O138" s="3"/>
      <c r="P138" s="3"/>
      <c r="Q138" s="3"/>
      <c r="R138" s="3"/>
      <c r="S138" s="3"/>
      <c r="T138" s="3"/>
      <c r="AF138" s="91"/>
      <c r="AI138" s="91"/>
      <c r="AK138" s="91"/>
      <c r="AL138" s="91"/>
      <c r="AM138" s="131"/>
      <c r="AR138" s="35"/>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row>
    <row r="139" spans="1:70" s="14" customFormat="1" x14ac:dyDescent="0.25">
      <c r="A139" s="3"/>
      <c r="B139" s="3"/>
      <c r="C139" s="3"/>
      <c r="D139" s="3"/>
      <c r="E139" s="3"/>
      <c r="F139" s="3"/>
      <c r="G139" s="3"/>
      <c r="H139" s="3"/>
      <c r="I139" s="3"/>
      <c r="J139" s="139"/>
      <c r="K139" s="139"/>
      <c r="L139" s="139"/>
      <c r="M139" s="139"/>
      <c r="N139" s="138"/>
      <c r="O139" s="3"/>
      <c r="P139" s="3"/>
      <c r="Q139" s="3"/>
      <c r="R139" s="3"/>
      <c r="S139" s="3"/>
      <c r="T139" s="3"/>
      <c r="AF139" s="91"/>
      <c r="AI139" s="91"/>
      <c r="AK139" s="91"/>
      <c r="AL139" s="91"/>
      <c r="AM139" s="131"/>
      <c r="AR139" s="35"/>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row>
    <row r="140" spans="1:70" s="14" customFormat="1" x14ac:dyDescent="0.25">
      <c r="A140" s="3"/>
      <c r="B140" s="3"/>
      <c r="C140" s="3"/>
      <c r="D140" s="3"/>
      <c r="E140" s="3"/>
      <c r="F140" s="3"/>
      <c r="G140" s="3"/>
      <c r="H140" s="3"/>
      <c r="I140" s="3"/>
      <c r="J140" s="139"/>
      <c r="K140" s="139"/>
      <c r="L140" s="139"/>
      <c r="M140" s="139"/>
      <c r="N140" s="138"/>
      <c r="O140" s="3"/>
      <c r="P140" s="3"/>
      <c r="Q140" s="3"/>
      <c r="R140" s="3"/>
      <c r="S140" s="3"/>
      <c r="T140" s="3"/>
      <c r="AF140" s="91"/>
      <c r="AI140" s="91"/>
      <c r="AK140" s="91"/>
      <c r="AL140" s="91"/>
      <c r="AM140" s="131"/>
      <c r="AR140" s="35"/>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row>
    <row r="141" spans="1:70" s="14" customFormat="1" x14ac:dyDescent="0.25">
      <c r="A141" s="3"/>
      <c r="B141" s="3"/>
      <c r="C141" s="3"/>
      <c r="D141" s="3"/>
      <c r="E141" s="3"/>
      <c r="F141" s="3"/>
      <c r="G141" s="3"/>
      <c r="H141" s="3"/>
      <c r="I141" s="3"/>
      <c r="J141" s="139"/>
      <c r="K141" s="139"/>
      <c r="L141" s="139"/>
      <c r="M141" s="139"/>
      <c r="N141" s="138"/>
      <c r="O141" s="3"/>
      <c r="P141" s="3"/>
      <c r="Q141" s="3"/>
      <c r="R141" s="3"/>
      <c r="S141" s="3"/>
      <c r="T141" s="3"/>
      <c r="AF141" s="91"/>
      <c r="AI141" s="91"/>
      <c r="AK141" s="91"/>
      <c r="AL141" s="91"/>
      <c r="AM141" s="131"/>
      <c r="AR141" s="35"/>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row>
    <row r="142" spans="1:70" s="14" customFormat="1" x14ac:dyDescent="0.25">
      <c r="A142" s="3"/>
      <c r="B142" s="3"/>
      <c r="C142" s="3"/>
      <c r="D142" s="3"/>
      <c r="E142" s="3"/>
      <c r="F142" s="3"/>
      <c r="G142" s="3"/>
      <c r="H142" s="3"/>
      <c r="I142" s="3"/>
      <c r="J142" s="139"/>
      <c r="K142" s="139"/>
      <c r="L142" s="139"/>
      <c r="M142" s="139"/>
      <c r="N142" s="138"/>
      <c r="O142" s="3"/>
      <c r="P142" s="3"/>
      <c r="Q142" s="3"/>
      <c r="R142" s="3"/>
      <c r="S142" s="3"/>
      <c r="T142" s="3"/>
      <c r="AF142" s="91"/>
      <c r="AI142" s="91"/>
      <c r="AK142" s="91"/>
      <c r="AL142" s="91"/>
      <c r="AM142" s="131"/>
      <c r="AR142" s="35"/>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row>
    <row r="143" spans="1:70" s="14" customFormat="1" x14ac:dyDescent="0.25">
      <c r="A143" s="3"/>
      <c r="B143" s="3"/>
      <c r="C143" s="3"/>
      <c r="D143" s="3"/>
      <c r="E143" s="3"/>
      <c r="F143" s="3"/>
      <c r="G143" s="3"/>
      <c r="H143" s="3"/>
      <c r="I143" s="3"/>
      <c r="J143" s="139"/>
      <c r="K143" s="139"/>
      <c r="L143" s="139"/>
      <c r="M143" s="139"/>
      <c r="N143" s="138"/>
      <c r="O143" s="3"/>
      <c r="P143" s="3"/>
      <c r="Q143" s="3"/>
      <c r="R143" s="3"/>
      <c r="S143" s="3"/>
      <c r="T143" s="3"/>
      <c r="AF143" s="91"/>
      <c r="AI143" s="91"/>
      <c r="AK143" s="91"/>
      <c r="AL143" s="91"/>
      <c r="AM143" s="131"/>
      <c r="AR143" s="35"/>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row>
    <row r="144" spans="1:70" s="14" customFormat="1" x14ac:dyDescent="0.25">
      <c r="A144" s="3"/>
      <c r="B144" s="3"/>
      <c r="C144" s="3"/>
      <c r="D144" s="3"/>
      <c r="E144" s="3"/>
      <c r="F144" s="3"/>
      <c r="G144" s="3"/>
      <c r="H144" s="3"/>
      <c r="I144" s="3"/>
      <c r="J144" s="139"/>
      <c r="K144" s="139"/>
      <c r="L144" s="139"/>
      <c r="M144" s="139"/>
      <c r="N144" s="138"/>
      <c r="O144" s="3"/>
      <c r="P144" s="3"/>
      <c r="Q144" s="3"/>
      <c r="R144" s="3"/>
      <c r="S144" s="3"/>
      <c r="T144" s="3"/>
      <c r="AF144" s="91"/>
      <c r="AI144" s="91"/>
      <c r="AK144" s="91"/>
      <c r="AL144" s="91"/>
      <c r="AM144" s="131"/>
      <c r="AR144" s="35"/>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row>
    <row r="145" spans="1:70" s="14" customFormat="1" x14ac:dyDescent="0.25">
      <c r="A145" s="3"/>
      <c r="B145" s="3"/>
      <c r="C145" s="3"/>
      <c r="D145" s="3"/>
      <c r="E145" s="3"/>
      <c r="F145" s="3"/>
      <c r="G145" s="3"/>
      <c r="H145" s="3"/>
      <c r="I145" s="3"/>
      <c r="J145" s="139"/>
      <c r="K145" s="139"/>
      <c r="L145" s="139"/>
      <c r="M145" s="139"/>
      <c r="N145" s="138"/>
      <c r="O145" s="3"/>
      <c r="P145" s="3"/>
      <c r="Q145" s="3"/>
      <c r="R145" s="3"/>
      <c r="S145" s="3"/>
      <c r="T145" s="3"/>
      <c r="AF145" s="91"/>
      <c r="AI145" s="91"/>
      <c r="AK145" s="91"/>
      <c r="AL145" s="91"/>
      <c r="AM145" s="131"/>
      <c r="AR145" s="35"/>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row>
    <row r="146" spans="1:70" s="14" customFormat="1" x14ac:dyDescent="0.25">
      <c r="A146" s="3"/>
      <c r="B146" s="3"/>
      <c r="C146" s="3"/>
      <c r="D146" s="3"/>
      <c r="E146" s="3"/>
      <c r="F146" s="3"/>
      <c r="G146" s="3"/>
      <c r="H146" s="3"/>
      <c r="I146" s="3"/>
      <c r="J146" s="139"/>
      <c r="K146" s="139"/>
      <c r="L146" s="139"/>
      <c r="M146" s="139"/>
      <c r="N146" s="138"/>
      <c r="O146" s="3"/>
      <c r="P146" s="3"/>
      <c r="Q146" s="3"/>
      <c r="R146" s="3"/>
      <c r="S146" s="3"/>
      <c r="T146" s="3"/>
      <c r="AF146" s="91"/>
      <c r="AI146" s="91"/>
      <c r="AK146" s="91"/>
      <c r="AL146" s="91"/>
      <c r="AM146" s="131"/>
      <c r="AR146" s="35"/>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row>
    <row r="147" spans="1:70" s="14" customFormat="1" x14ac:dyDescent="0.25">
      <c r="A147" s="3"/>
      <c r="B147" s="3"/>
      <c r="C147" s="3"/>
      <c r="D147" s="3"/>
      <c r="E147" s="3"/>
      <c r="F147" s="3"/>
      <c r="G147" s="3"/>
      <c r="H147" s="3"/>
      <c r="I147" s="3"/>
      <c r="J147" s="139"/>
      <c r="K147" s="139"/>
      <c r="L147" s="139"/>
      <c r="M147" s="139"/>
      <c r="N147" s="138"/>
      <c r="O147" s="3"/>
      <c r="P147" s="3"/>
      <c r="Q147" s="3"/>
      <c r="R147" s="3"/>
      <c r="S147" s="3"/>
      <c r="T147" s="3"/>
      <c r="AF147" s="91"/>
      <c r="AI147" s="91"/>
      <c r="AK147" s="91"/>
      <c r="AL147" s="91"/>
      <c r="AM147" s="131"/>
      <c r="AR147" s="35"/>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row>
    <row r="148" spans="1:70" s="14" customFormat="1" x14ac:dyDescent="0.25">
      <c r="A148" s="3"/>
      <c r="B148" s="3"/>
      <c r="C148" s="3"/>
      <c r="D148" s="3"/>
      <c r="E148" s="3"/>
      <c r="F148" s="3"/>
      <c r="G148" s="3"/>
      <c r="H148" s="3"/>
      <c r="I148" s="3"/>
      <c r="J148" s="139"/>
      <c r="K148" s="139"/>
      <c r="L148" s="139"/>
      <c r="M148" s="139"/>
      <c r="N148" s="138"/>
      <c r="O148" s="3"/>
      <c r="P148" s="3"/>
      <c r="Q148" s="3"/>
      <c r="R148" s="3"/>
      <c r="S148" s="3"/>
      <c r="T148" s="3"/>
      <c r="AF148" s="91"/>
      <c r="AI148" s="91"/>
      <c r="AK148" s="91"/>
      <c r="AL148" s="91"/>
      <c r="AM148" s="131"/>
      <c r="AR148" s="35"/>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row>
    <row r="149" spans="1:70" s="14" customFormat="1" x14ac:dyDescent="0.25">
      <c r="A149" s="3"/>
      <c r="B149" s="3"/>
      <c r="C149" s="3"/>
      <c r="D149" s="3"/>
      <c r="E149" s="3"/>
      <c r="F149" s="3"/>
      <c r="G149" s="3"/>
      <c r="H149" s="3"/>
      <c r="I149" s="3"/>
      <c r="J149" s="139"/>
      <c r="K149" s="139"/>
      <c r="L149" s="139"/>
      <c r="M149" s="139"/>
      <c r="N149" s="138"/>
      <c r="O149" s="3"/>
      <c r="P149" s="3"/>
      <c r="Q149" s="3"/>
      <c r="R149" s="3"/>
      <c r="S149" s="3"/>
      <c r="T149" s="3"/>
      <c r="AF149" s="91"/>
      <c r="AI149" s="91"/>
      <c r="AK149" s="91"/>
      <c r="AL149" s="91"/>
      <c r="AM149" s="131"/>
      <c r="AR149" s="35"/>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row>
    <row r="150" spans="1:70" s="14" customFormat="1" x14ac:dyDescent="0.25">
      <c r="A150" s="3"/>
      <c r="B150" s="3"/>
      <c r="C150" s="3"/>
      <c r="D150" s="3"/>
      <c r="E150" s="3"/>
      <c r="F150" s="3"/>
      <c r="G150" s="3"/>
      <c r="H150" s="3"/>
      <c r="I150" s="3"/>
      <c r="J150" s="139"/>
      <c r="K150" s="139"/>
      <c r="L150" s="139"/>
      <c r="M150" s="139"/>
      <c r="N150" s="138"/>
      <c r="O150" s="3"/>
      <c r="P150" s="3"/>
      <c r="Q150" s="3"/>
      <c r="R150" s="3"/>
      <c r="S150" s="3"/>
      <c r="T150" s="3"/>
      <c r="AF150" s="91"/>
      <c r="AI150" s="91"/>
      <c r="AK150" s="91"/>
      <c r="AL150" s="91"/>
      <c r="AM150" s="131"/>
      <c r="AR150" s="35"/>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row>
    <row r="151" spans="1:70" s="14" customFormat="1" x14ac:dyDescent="0.25">
      <c r="A151" s="3"/>
      <c r="B151" s="3"/>
      <c r="C151" s="3"/>
      <c r="D151" s="3"/>
      <c r="E151" s="3"/>
      <c r="F151" s="3"/>
      <c r="G151" s="3"/>
      <c r="H151" s="3"/>
      <c r="I151" s="3"/>
      <c r="J151" s="139"/>
      <c r="K151" s="139"/>
      <c r="L151" s="139"/>
      <c r="M151" s="139"/>
      <c r="N151" s="138"/>
      <c r="O151" s="3"/>
      <c r="P151" s="3"/>
      <c r="Q151" s="3"/>
      <c r="R151" s="3"/>
      <c r="S151" s="3"/>
      <c r="T151" s="3"/>
      <c r="AF151" s="91"/>
      <c r="AI151" s="91"/>
      <c r="AK151" s="91"/>
      <c r="AL151" s="91"/>
      <c r="AM151" s="131"/>
      <c r="AR151" s="35"/>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row>
    <row r="152" spans="1:70" s="14" customFormat="1" x14ac:dyDescent="0.25">
      <c r="A152" s="3"/>
      <c r="B152" s="3"/>
      <c r="C152" s="3"/>
      <c r="D152" s="3"/>
      <c r="E152" s="3"/>
      <c r="F152" s="3"/>
      <c r="G152" s="3"/>
      <c r="H152" s="3"/>
      <c r="I152" s="3"/>
      <c r="J152" s="139"/>
      <c r="K152" s="139"/>
      <c r="L152" s="139"/>
      <c r="M152" s="139"/>
      <c r="N152" s="138"/>
      <c r="O152" s="3"/>
      <c r="P152" s="3"/>
      <c r="Q152" s="3"/>
      <c r="R152" s="3"/>
      <c r="S152" s="3"/>
      <c r="T152" s="3"/>
      <c r="AF152" s="91"/>
      <c r="AI152" s="91"/>
      <c r="AK152" s="91"/>
      <c r="AL152" s="91"/>
      <c r="AM152" s="131"/>
      <c r="AR152" s="35"/>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row>
    <row r="153" spans="1:70" s="14" customFormat="1" x14ac:dyDescent="0.25">
      <c r="A153" s="3"/>
      <c r="B153" s="3"/>
      <c r="C153" s="3"/>
      <c r="D153" s="3"/>
      <c r="E153" s="3"/>
      <c r="F153" s="3"/>
      <c r="G153" s="3"/>
      <c r="H153" s="3"/>
      <c r="I153" s="3"/>
      <c r="J153" s="139"/>
      <c r="K153" s="139"/>
      <c r="L153" s="139"/>
      <c r="M153" s="139"/>
      <c r="N153" s="138"/>
      <c r="O153" s="3"/>
      <c r="P153" s="3"/>
      <c r="Q153" s="3"/>
      <c r="R153" s="3"/>
      <c r="S153" s="3"/>
      <c r="T153" s="3"/>
      <c r="AF153" s="91"/>
      <c r="AI153" s="91"/>
      <c r="AK153" s="91"/>
      <c r="AL153" s="91"/>
      <c r="AM153" s="131"/>
      <c r="AR153" s="35"/>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row>
    <row r="154" spans="1:70" s="14" customFormat="1" x14ac:dyDescent="0.25">
      <c r="A154" s="3"/>
      <c r="B154" s="3"/>
      <c r="C154" s="3"/>
      <c r="D154" s="3"/>
      <c r="E154" s="3"/>
      <c r="F154" s="3"/>
      <c r="G154" s="3"/>
      <c r="H154" s="3"/>
      <c r="I154" s="3"/>
      <c r="J154" s="139"/>
      <c r="K154" s="139"/>
      <c r="L154" s="139"/>
      <c r="M154" s="139"/>
      <c r="N154" s="138"/>
      <c r="O154" s="3"/>
      <c r="P154" s="3"/>
      <c r="Q154" s="3"/>
      <c r="R154" s="3"/>
      <c r="S154" s="3"/>
      <c r="T154" s="3"/>
      <c r="AF154" s="91"/>
      <c r="AI154" s="91"/>
      <c r="AK154" s="91"/>
      <c r="AL154" s="91"/>
      <c r="AM154" s="131"/>
      <c r="AR154" s="35"/>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row>
    <row r="155" spans="1:70" s="14" customFormat="1" x14ac:dyDescent="0.25">
      <c r="A155" s="3"/>
      <c r="B155" s="3"/>
      <c r="C155" s="3"/>
      <c r="D155" s="3"/>
      <c r="E155" s="3"/>
      <c r="F155" s="3"/>
      <c r="G155" s="3"/>
      <c r="H155" s="3"/>
      <c r="I155" s="3"/>
      <c r="J155" s="139"/>
      <c r="K155" s="139"/>
      <c r="L155" s="139"/>
      <c r="M155" s="139"/>
      <c r="N155" s="138"/>
      <c r="O155" s="3"/>
      <c r="P155" s="3"/>
      <c r="Q155" s="3"/>
      <c r="R155" s="3"/>
      <c r="S155" s="3"/>
      <c r="T155" s="3"/>
      <c r="AF155" s="91"/>
      <c r="AI155" s="91"/>
      <c r="AK155" s="91"/>
      <c r="AL155" s="91"/>
      <c r="AM155" s="131"/>
      <c r="AR155" s="35"/>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row>
    <row r="156" spans="1:70" s="14" customFormat="1" x14ac:dyDescent="0.25">
      <c r="A156" s="3"/>
      <c r="B156" s="3"/>
      <c r="C156" s="3"/>
      <c r="D156" s="3"/>
      <c r="E156" s="3"/>
      <c r="F156" s="3"/>
      <c r="G156" s="3"/>
      <c r="H156" s="3"/>
      <c r="I156" s="3"/>
      <c r="J156" s="139"/>
      <c r="K156" s="139"/>
      <c r="L156" s="139"/>
      <c r="M156" s="139"/>
      <c r="N156" s="138"/>
      <c r="O156" s="3"/>
      <c r="P156" s="3"/>
      <c r="Q156" s="3"/>
      <c r="R156" s="3"/>
      <c r="S156" s="3"/>
      <c r="T156" s="3"/>
      <c r="AF156" s="91"/>
      <c r="AI156" s="91"/>
      <c r="AK156" s="91"/>
      <c r="AL156" s="91"/>
      <c r="AM156" s="131"/>
      <c r="AR156" s="35"/>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row>
    <row r="157" spans="1:70" s="14" customFormat="1" x14ac:dyDescent="0.25">
      <c r="A157" s="3"/>
      <c r="B157" s="3"/>
      <c r="C157" s="3"/>
      <c r="D157" s="3"/>
      <c r="E157" s="3"/>
      <c r="F157" s="3"/>
      <c r="G157" s="3"/>
      <c r="H157" s="3"/>
      <c r="I157" s="3"/>
      <c r="J157" s="139"/>
      <c r="K157" s="139"/>
      <c r="L157" s="139"/>
      <c r="M157" s="139"/>
      <c r="N157" s="138"/>
      <c r="O157" s="3"/>
      <c r="P157" s="3"/>
      <c r="Q157" s="3"/>
      <c r="R157" s="3"/>
      <c r="S157" s="3"/>
      <c r="T157" s="3"/>
      <c r="AF157" s="91"/>
      <c r="AI157" s="91"/>
      <c r="AK157" s="91"/>
      <c r="AL157" s="91"/>
      <c r="AM157" s="131"/>
      <c r="AR157" s="35"/>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row>
    <row r="158" spans="1:70" s="14" customFormat="1" x14ac:dyDescent="0.25">
      <c r="A158" s="3"/>
      <c r="B158" s="3"/>
      <c r="C158" s="3"/>
      <c r="D158" s="3"/>
      <c r="E158" s="3"/>
      <c r="F158" s="3"/>
      <c r="G158" s="3"/>
      <c r="H158" s="3"/>
      <c r="I158" s="3"/>
      <c r="J158" s="139"/>
      <c r="K158" s="139"/>
      <c r="L158" s="139"/>
      <c r="M158" s="139"/>
      <c r="N158" s="138"/>
      <c r="O158" s="3"/>
      <c r="P158" s="3"/>
      <c r="Q158" s="3"/>
      <c r="R158" s="3"/>
      <c r="S158" s="3"/>
      <c r="T158" s="3"/>
      <c r="AF158" s="91"/>
      <c r="AI158" s="91"/>
      <c r="AK158" s="91"/>
      <c r="AL158" s="91"/>
      <c r="AM158" s="131"/>
      <c r="AR158" s="35"/>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row>
    <row r="159" spans="1:70" s="14" customFormat="1" x14ac:dyDescent="0.25">
      <c r="A159" s="3"/>
      <c r="B159" s="3"/>
      <c r="C159" s="3"/>
      <c r="D159" s="3"/>
      <c r="E159" s="3"/>
      <c r="F159" s="3"/>
      <c r="G159" s="3"/>
      <c r="H159" s="3"/>
      <c r="I159" s="3"/>
      <c r="J159" s="139"/>
      <c r="K159" s="139"/>
      <c r="L159" s="139"/>
      <c r="M159" s="139"/>
      <c r="N159" s="138"/>
      <c r="O159" s="3"/>
      <c r="P159" s="3"/>
      <c r="Q159" s="3"/>
      <c r="R159" s="3"/>
      <c r="S159" s="3"/>
      <c r="T159" s="3"/>
      <c r="AF159" s="91"/>
      <c r="AI159" s="91"/>
      <c r="AK159" s="91"/>
      <c r="AL159" s="91"/>
      <c r="AM159" s="131"/>
      <c r="AR159" s="35"/>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row>
    <row r="160" spans="1:70" s="14" customFormat="1" x14ac:dyDescent="0.25">
      <c r="A160" s="3"/>
      <c r="B160" s="3"/>
      <c r="C160" s="3"/>
      <c r="D160" s="3"/>
      <c r="E160" s="3"/>
      <c r="F160" s="3"/>
      <c r="G160" s="3"/>
      <c r="H160" s="3"/>
      <c r="I160" s="3"/>
      <c r="J160" s="139"/>
      <c r="K160" s="139"/>
      <c r="L160" s="139"/>
      <c r="M160" s="139"/>
      <c r="N160" s="138"/>
      <c r="O160" s="3"/>
      <c r="P160" s="3"/>
      <c r="Q160" s="3"/>
      <c r="R160" s="3"/>
      <c r="S160" s="3"/>
      <c r="T160" s="3"/>
      <c r="AF160" s="91"/>
      <c r="AI160" s="91"/>
      <c r="AK160" s="91"/>
      <c r="AL160" s="91"/>
      <c r="AM160" s="131"/>
      <c r="AR160" s="35"/>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row>
    <row r="161" spans="1:70" s="14" customFormat="1" x14ac:dyDescent="0.25">
      <c r="A161" s="3"/>
      <c r="B161" s="3"/>
      <c r="C161" s="3"/>
      <c r="D161" s="3"/>
      <c r="E161" s="3"/>
      <c r="F161" s="3"/>
      <c r="G161" s="3"/>
      <c r="H161" s="3"/>
      <c r="I161" s="3"/>
      <c r="J161" s="139"/>
      <c r="K161" s="139"/>
      <c r="L161" s="139"/>
      <c r="M161" s="139"/>
      <c r="N161" s="138"/>
      <c r="O161" s="3"/>
      <c r="P161" s="3"/>
      <c r="Q161" s="3"/>
      <c r="R161" s="3"/>
      <c r="S161" s="3"/>
      <c r="T161" s="3"/>
      <c r="AF161" s="91"/>
      <c r="AI161" s="91"/>
      <c r="AK161" s="91"/>
      <c r="AL161" s="91"/>
      <c r="AM161" s="131"/>
      <c r="AR161" s="35"/>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row>
    <row r="162" spans="1:70" s="14" customFormat="1" x14ac:dyDescent="0.25">
      <c r="A162" s="3"/>
      <c r="B162" s="3"/>
      <c r="C162" s="3"/>
      <c r="D162" s="3"/>
      <c r="E162" s="3"/>
      <c r="F162" s="3"/>
      <c r="G162" s="3"/>
      <c r="H162" s="3"/>
      <c r="I162" s="3"/>
      <c r="J162" s="139"/>
      <c r="K162" s="139"/>
      <c r="L162" s="139"/>
      <c r="M162" s="139"/>
      <c r="N162" s="138"/>
      <c r="O162" s="3"/>
      <c r="P162" s="3"/>
      <c r="Q162" s="3"/>
      <c r="R162" s="3"/>
      <c r="S162" s="3"/>
      <c r="T162" s="3"/>
      <c r="AF162" s="91"/>
      <c r="AI162" s="91"/>
      <c r="AK162" s="91"/>
      <c r="AL162" s="91"/>
      <c r="AM162" s="131"/>
      <c r="AR162" s="35"/>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row>
    <row r="163" spans="1:70" s="14" customFormat="1" x14ac:dyDescent="0.25">
      <c r="A163" s="3"/>
      <c r="B163" s="3"/>
      <c r="C163" s="3"/>
      <c r="D163" s="3"/>
      <c r="E163" s="3"/>
      <c r="F163" s="3"/>
      <c r="G163" s="3"/>
      <c r="H163" s="3"/>
      <c r="I163" s="3"/>
      <c r="J163" s="139"/>
      <c r="K163" s="139"/>
      <c r="L163" s="139"/>
      <c r="M163" s="139"/>
      <c r="N163" s="138"/>
      <c r="O163" s="3"/>
      <c r="P163" s="3"/>
      <c r="Q163" s="3"/>
      <c r="R163" s="3"/>
      <c r="S163" s="3"/>
      <c r="T163" s="3"/>
      <c r="AF163" s="91"/>
      <c r="AI163" s="91"/>
      <c r="AK163" s="91"/>
      <c r="AL163" s="91"/>
      <c r="AM163" s="131"/>
      <c r="AR163" s="35"/>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row>
    <row r="164" spans="1:70" s="14" customFormat="1" x14ac:dyDescent="0.25">
      <c r="A164" s="3"/>
      <c r="B164" s="3"/>
      <c r="C164" s="3"/>
      <c r="D164" s="3"/>
      <c r="E164" s="3"/>
      <c r="F164" s="3"/>
      <c r="G164" s="3"/>
      <c r="H164" s="3"/>
      <c r="I164" s="3"/>
      <c r="J164" s="139"/>
      <c r="K164" s="139"/>
      <c r="L164" s="139"/>
      <c r="M164" s="139"/>
      <c r="N164" s="138"/>
      <c r="O164" s="3"/>
      <c r="P164" s="3"/>
      <c r="Q164" s="3"/>
      <c r="R164" s="3"/>
      <c r="S164" s="3"/>
      <c r="T164" s="3"/>
      <c r="AF164" s="91"/>
      <c r="AI164" s="91"/>
      <c r="AK164" s="91"/>
      <c r="AL164" s="91"/>
      <c r="AM164" s="131"/>
      <c r="AR164" s="35"/>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row>
    <row r="165" spans="1:70" s="14" customFormat="1" x14ac:dyDescent="0.25">
      <c r="A165" s="3"/>
      <c r="B165" s="3"/>
      <c r="C165" s="3"/>
      <c r="D165" s="3"/>
      <c r="E165" s="3"/>
      <c r="F165" s="3"/>
      <c r="G165" s="3"/>
      <c r="H165" s="3"/>
      <c r="I165" s="3"/>
      <c r="J165" s="139"/>
      <c r="K165" s="139"/>
      <c r="L165" s="139"/>
      <c r="M165" s="139"/>
      <c r="N165" s="138"/>
      <c r="O165" s="3"/>
      <c r="P165" s="3"/>
      <c r="Q165" s="3"/>
      <c r="R165" s="3"/>
      <c r="S165" s="3"/>
      <c r="T165" s="3"/>
      <c r="AF165" s="91"/>
      <c r="AI165" s="91"/>
      <c r="AK165" s="91"/>
      <c r="AL165" s="91"/>
      <c r="AM165" s="131"/>
      <c r="AR165" s="35"/>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row>
    <row r="166" spans="1:70" s="14" customFormat="1" x14ac:dyDescent="0.25">
      <c r="A166" s="3"/>
      <c r="B166" s="3"/>
      <c r="C166" s="3"/>
      <c r="D166" s="3"/>
      <c r="E166" s="3"/>
      <c r="F166" s="3"/>
      <c r="G166" s="3"/>
      <c r="H166" s="3"/>
      <c r="I166" s="3"/>
      <c r="J166" s="139"/>
      <c r="K166" s="139"/>
      <c r="L166" s="139"/>
      <c r="M166" s="139"/>
      <c r="N166" s="138"/>
      <c r="O166" s="3"/>
      <c r="P166" s="3"/>
      <c r="Q166" s="3"/>
      <c r="R166" s="3"/>
      <c r="S166" s="3"/>
      <c r="T166" s="3"/>
      <c r="AF166" s="91"/>
      <c r="AI166" s="91"/>
      <c r="AK166" s="91"/>
      <c r="AL166" s="91"/>
      <c r="AM166" s="131"/>
      <c r="AR166" s="35"/>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row>
    <row r="167" spans="1:70" s="14" customFormat="1" x14ac:dyDescent="0.25">
      <c r="A167" s="3"/>
      <c r="B167" s="3"/>
      <c r="C167" s="3"/>
      <c r="D167" s="3"/>
      <c r="E167" s="3"/>
      <c r="F167" s="3"/>
      <c r="G167" s="3"/>
      <c r="H167" s="3"/>
      <c r="I167" s="3"/>
      <c r="J167" s="139"/>
      <c r="K167" s="139"/>
      <c r="L167" s="139"/>
      <c r="M167" s="139"/>
      <c r="N167" s="138"/>
      <c r="O167" s="3"/>
      <c r="P167" s="3"/>
      <c r="Q167" s="3"/>
      <c r="R167" s="3"/>
      <c r="S167" s="3"/>
      <c r="T167" s="3"/>
      <c r="AF167" s="91"/>
      <c r="AI167" s="91"/>
      <c r="AK167" s="91"/>
      <c r="AL167" s="91"/>
      <c r="AM167" s="131"/>
      <c r="AR167" s="35"/>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row>
    <row r="168" spans="1:70" s="14" customFormat="1" x14ac:dyDescent="0.25">
      <c r="A168" s="3"/>
      <c r="B168" s="3"/>
      <c r="C168" s="3"/>
      <c r="D168" s="3"/>
      <c r="E168" s="3"/>
      <c r="F168" s="3"/>
      <c r="G168" s="3"/>
      <c r="H168" s="3"/>
      <c r="I168" s="3"/>
      <c r="J168" s="139"/>
      <c r="K168" s="139"/>
      <c r="L168" s="139"/>
      <c r="M168" s="139"/>
      <c r="N168" s="138"/>
      <c r="O168" s="3"/>
      <c r="P168" s="3"/>
      <c r="Q168" s="3"/>
      <c r="R168" s="3"/>
      <c r="S168" s="3"/>
      <c r="T168" s="3"/>
      <c r="AF168" s="91"/>
      <c r="AI168" s="91"/>
      <c r="AK168" s="91"/>
      <c r="AL168" s="91"/>
      <c r="AM168" s="131"/>
      <c r="AR168" s="35"/>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row>
    <row r="169" spans="1:70" s="14" customFormat="1" x14ac:dyDescent="0.25">
      <c r="A169" s="3"/>
      <c r="B169" s="3"/>
      <c r="C169" s="3"/>
      <c r="D169" s="3"/>
      <c r="E169" s="3"/>
      <c r="F169" s="3"/>
      <c r="G169" s="3"/>
      <c r="H169" s="3"/>
      <c r="I169" s="3"/>
      <c r="J169" s="139"/>
      <c r="K169" s="139"/>
      <c r="L169" s="139"/>
      <c r="M169" s="139"/>
      <c r="N169" s="138"/>
      <c r="O169" s="3"/>
      <c r="P169" s="3"/>
      <c r="Q169" s="3"/>
      <c r="R169" s="3"/>
      <c r="S169" s="3"/>
      <c r="T169" s="3"/>
      <c r="AF169" s="91"/>
      <c r="AI169" s="91"/>
      <c r="AK169" s="91"/>
      <c r="AL169" s="91"/>
      <c r="AM169" s="131"/>
      <c r="AR169" s="35"/>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row>
    <row r="170" spans="1:70" s="14" customFormat="1" x14ac:dyDescent="0.25">
      <c r="A170" s="3"/>
      <c r="B170" s="3"/>
      <c r="C170" s="3"/>
      <c r="D170" s="3"/>
      <c r="E170" s="3"/>
      <c r="F170" s="3"/>
      <c r="G170" s="3"/>
      <c r="H170" s="3"/>
      <c r="I170" s="3"/>
      <c r="J170" s="139"/>
      <c r="K170" s="139"/>
      <c r="L170" s="139"/>
      <c r="M170" s="139"/>
      <c r="N170" s="138"/>
      <c r="O170" s="3"/>
      <c r="P170" s="3"/>
      <c r="Q170" s="3"/>
      <c r="R170" s="3"/>
      <c r="S170" s="3"/>
      <c r="T170" s="3"/>
      <c r="AF170" s="91"/>
      <c r="AI170" s="91"/>
      <c r="AK170" s="91"/>
      <c r="AL170" s="91"/>
      <c r="AM170" s="131"/>
      <c r="AR170" s="35"/>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row>
    <row r="171" spans="1:70" s="14" customFormat="1" x14ac:dyDescent="0.25">
      <c r="A171" s="3"/>
      <c r="B171" s="3"/>
      <c r="C171" s="3"/>
      <c r="D171" s="3"/>
      <c r="E171" s="3"/>
      <c r="F171" s="3"/>
      <c r="G171" s="3"/>
      <c r="H171" s="3"/>
      <c r="I171" s="3"/>
      <c r="J171" s="139"/>
      <c r="K171" s="139"/>
      <c r="L171" s="139"/>
      <c r="M171" s="139"/>
      <c r="N171" s="138"/>
      <c r="O171" s="3"/>
      <c r="P171" s="3"/>
      <c r="Q171" s="3"/>
      <c r="R171" s="3"/>
      <c r="S171" s="3"/>
      <c r="T171" s="3"/>
      <c r="AF171" s="91"/>
      <c r="AI171" s="91"/>
      <c r="AK171" s="91"/>
      <c r="AL171" s="91"/>
      <c r="AM171" s="131"/>
      <c r="AR171" s="35"/>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row>
    <row r="172" spans="1:70" s="14" customFormat="1" x14ac:dyDescent="0.25">
      <c r="A172" s="3"/>
      <c r="B172" s="3"/>
      <c r="C172" s="3"/>
      <c r="D172" s="3"/>
      <c r="E172" s="3"/>
      <c r="F172" s="3"/>
      <c r="G172" s="3"/>
      <c r="H172" s="3"/>
      <c r="I172" s="3"/>
      <c r="J172" s="139"/>
      <c r="K172" s="139"/>
      <c r="L172" s="139"/>
      <c r="M172" s="139"/>
      <c r="N172" s="138"/>
      <c r="O172" s="3"/>
      <c r="P172" s="3"/>
      <c r="Q172" s="3"/>
      <c r="R172" s="3"/>
      <c r="S172" s="3"/>
      <c r="T172" s="3"/>
      <c r="AF172" s="91"/>
      <c r="AI172" s="91"/>
      <c r="AK172" s="91"/>
      <c r="AL172" s="91"/>
      <c r="AM172" s="131"/>
      <c r="AR172" s="35"/>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row>
    <row r="173" spans="1:70" s="14" customFormat="1" x14ac:dyDescent="0.25">
      <c r="A173" s="3"/>
      <c r="B173" s="3"/>
      <c r="C173" s="3"/>
      <c r="D173" s="3"/>
      <c r="E173" s="3"/>
      <c r="F173" s="3"/>
      <c r="G173" s="3"/>
      <c r="H173" s="3"/>
      <c r="I173" s="3"/>
      <c r="J173" s="139"/>
      <c r="K173" s="139"/>
      <c r="L173" s="139"/>
      <c r="M173" s="139"/>
      <c r="N173" s="138"/>
      <c r="O173" s="3"/>
      <c r="P173" s="3"/>
      <c r="Q173" s="3"/>
      <c r="R173" s="3"/>
      <c r="S173" s="3"/>
      <c r="T173" s="3"/>
      <c r="AF173" s="91"/>
      <c r="AI173" s="91"/>
      <c r="AK173" s="91"/>
      <c r="AL173" s="91"/>
      <c r="AM173" s="131"/>
      <c r="AR173" s="35"/>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row>
    <row r="174" spans="1:70" s="14" customFormat="1" x14ac:dyDescent="0.25">
      <c r="A174" s="3"/>
      <c r="B174" s="3"/>
      <c r="C174" s="3"/>
      <c r="D174" s="3"/>
      <c r="E174" s="3"/>
      <c r="F174" s="3"/>
      <c r="G174" s="3"/>
      <c r="H174" s="3"/>
      <c r="I174" s="3"/>
      <c r="J174" s="139"/>
      <c r="K174" s="139"/>
      <c r="L174" s="139"/>
      <c r="M174" s="139"/>
      <c r="N174" s="138"/>
      <c r="O174" s="3"/>
      <c r="P174" s="3"/>
      <c r="Q174" s="3"/>
      <c r="R174" s="3"/>
      <c r="S174" s="3"/>
      <c r="T174" s="3"/>
      <c r="AF174" s="91"/>
      <c r="AI174" s="91"/>
      <c r="AK174" s="91"/>
      <c r="AL174" s="91"/>
      <c r="AM174" s="131"/>
      <c r="AR174" s="35"/>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row>
    <row r="175" spans="1:70" s="14" customFormat="1" x14ac:dyDescent="0.25">
      <c r="A175" s="3"/>
      <c r="B175" s="3"/>
      <c r="C175" s="3"/>
      <c r="D175" s="3"/>
      <c r="E175" s="3"/>
      <c r="F175" s="3"/>
      <c r="G175" s="3"/>
      <c r="H175" s="3"/>
      <c r="I175" s="3"/>
      <c r="J175" s="139"/>
      <c r="K175" s="139"/>
      <c r="L175" s="139"/>
      <c r="M175" s="139"/>
      <c r="N175" s="138"/>
      <c r="O175" s="3"/>
      <c r="P175" s="3"/>
      <c r="Q175" s="3"/>
      <c r="R175" s="3"/>
      <c r="S175" s="3"/>
      <c r="T175" s="3"/>
      <c r="AF175" s="91"/>
      <c r="AI175" s="91"/>
      <c r="AK175" s="91"/>
      <c r="AL175" s="91"/>
      <c r="AM175" s="131"/>
      <c r="AR175" s="35"/>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row>
    <row r="176" spans="1:70" s="14" customFormat="1" x14ac:dyDescent="0.25">
      <c r="A176" s="3"/>
      <c r="B176" s="3"/>
      <c r="C176" s="3"/>
      <c r="D176" s="3"/>
      <c r="E176" s="3"/>
      <c r="F176" s="3"/>
      <c r="G176" s="3"/>
      <c r="H176" s="3"/>
      <c r="I176" s="3"/>
      <c r="J176" s="139"/>
      <c r="K176" s="139"/>
      <c r="L176" s="139"/>
      <c r="M176" s="139"/>
      <c r="N176" s="138"/>
      <c r="O176" s="3"/>
      <c r="P176" s="3"/>
      <c r="Q176" s="3"/>
      <c r="R176" s="3"/>
      <c r="S176" s="3"/>
      <c r="T176" s="3"/>
      <c r="AF176" s="91"/>
      <c r="AI176" s="91"/>
      <c r="AK176" s="91"/>
      <c r="AL176" s="91"/>
      <c r="AM176" s="131"/>
      <c r="AR176" s="35"/>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row>
    <row r="177" spans="1:70" s="14" customFormat="1" x14ac:dyDescent="0.25">
      <c r="A177" s="3"/>
      <c r="B177" s="3"/>
      <c r="C177" s="3"/>
      <c r="D177" s="3"/>
      <c r="E177" s="3"/>
      <c r="F177" s="3"/>
      <c r="G177" s="3"/>
      <c r="H177" s="3"/>
      <c r="I177" s="3"/>
      <c r="J177" s="139"/>
      <c r="K177" s="139"/>
      <c r="L177" s="139"/>
      <c r="M177" s="139"/>
      <c r="N177" s="138"/>
      <c r="O177" s="3"/>
      <c r="P177" s="3"/>
      <c r="Q177" s="3"/>
      <c r="R177" s="3"/>
      <c r="S177" s="3"/>
      <c r="T177" s="3"/>
      <c r="AF177" s="91"/>
      <c r="AI177" s="91"/>
      <c r="AK177" s="91"/>
      <c r="AL177" s="91"/>
      <c r="AM177" s="131"/>
      <c r="AR177" s="35"/>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row>
    <row r="178" spans="1:70" s="14" customFormat="1" x14ac:dyDescent="0.25">
      <c r="A178" s="3"/>
      <c r="B178" s="3"/>
      <c r="C178" s="3"/>
      <c r="D178" s="3"/>
      <c r="E178" s="3"/>
      <c r="F178" s="3"/>
      <c r="G178" s="3"/>
      <c r="H178" s="3"/>
      <c r="I178" s="3"/>
      <c r="J178" s="139"/>
      <c r="K178" s="139"/>
      <c r="L178" s="139"/>
      <c r="M178" s="139"/>
      <c r="N178" s="138"/>
      <c r="O178" s="3"/>
      <c r="P178" s="3"/>
      <c r="Q178" s="3"/>
      <c r="R178" s="3"/>
      <c r="S178" s="3"/>
      <c r="T178" s="3"/>
      <c r="AF178" s="91"/>
      <c r="AI178" s="91"/>
      <c r="AK178" s="91"/>
      <c r="AL178" s="91"/>
      <c r="AM178" s="131"/>
      <c r="AR178" s="35"/>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row>
    <row r="179" spans="1:70" s="14" customFormat="1" x14ac:dyDescent="0.25">
      <c r="A179" s="3"/>
      <c r="B179" s="3"/>
      <c r="C179" s="3"/>
      <c r="D179" s="3"/>
      <c r="E179" s="3"/>
      <c r="F179" s="3"/>
      <c r="G179" s="3"/>
      <c r="H179" s="3"/>
      <c r="I179" s="3"/>
      <c r="J179" s="139"/>
      <c r="K179" s="139"/>
      <c r="L179" s="139"/>
      <c r="M179" s="139"/>
      <c r="N179" s="138"/>
      <c r="O179" s="3"/>
      <c r="P179" s="3"/>
      <c r="Q179" s="3"/>
      <c r="R179" s="3"/>
      <c r="S179" s="3"/>
      <c r="T179" s="3"/>
      <c r="AF179" s="91"/>
      <c r="AI179" s="91"/>
      <c r="AK179" s="91"/>
      <c r="AL179" s="91"/>
      <c r="AM179" s="131"/>
      <c r="AR179" s="35"/>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row>
    <row r="180" spans="1:70" s="14" customFormat="1" x14ac:dyDescent="0.25">
      <c r="A180" s="3"/>
      <c r="B180" s="3"/>
      <c r="C180" s="3"/>
      <c r="D180" s="3"/>
      <c r="E180" s="3"/>
      <c r="F180" s="3"/>
      <c r="G180" s="3"/>
      <c r="H180" s="3"/>
      <c r="I180" s="3"/>
      <c r="J180" s="139"/>
      <c r="K180" s="139"/>
      <c r="L180" s="139"/>
      <c r="M180" s="139"/>
      <c r="N180" s="138"/>
      <c r="O180" s="3"/>
      <c r="P180" s="3"/>
      <c r="Q180" s="3"/>
      <c r="R180" s="3"/>
      <c r="S180" s="3"/>
      <c r="T180" s="3"/>
      <c r="AF180" s="91"/>
      <c r="AI180" s="91"/>
      <c r="AK180" s="91"/>
      <c r="AL180" s="91"/>
      <c r="AM180" s="131"/>
      <c r="AR180" s="35"/>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row>
    <row r="181" spans="1:70" s="14" customFormat="1" x14ac:dyDescent="0.25">
      <c r="A181" s="3"/>
      <c r="B181" s="3"/>
      <c r="C181" s="3"/>
      <c r="D181" s="3"/>
      <c r="E181" s="3"/>
      <c r="F181" s="3"/>
      <c r="G181" s="3"/>
      <c r="H181" s="3"/>
      <c r="I181" s="3"/>
      <c r="J181" s="139"/>
      <c r="K181" s="139"/>
      <c r="L181" s="139"/>
      <c r="M181" s="139"/>
      <c r="N181" s="138"/>
      <c r="O181" s="3"/>
      <c r="P181" s="3"/>
      <c r="Q181" s="3"/>
      <c r="R181" s="3"/>
      <c r="S181" s="3"/>
      <c r="T181" s="3"/>
      <c r="AF181" s="91"/>
      <c r="AI181" s="91"/>
      <c r="AK181" s="91"/>
      <c r="AL181" s="91"/>
      <c r="AM181" s="131"/>
      <c r="AR181" s="35"/>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row>
    <row r="182" spans="1:70" s="14" customFormat="1" x14ac:dyDescent="0.25">
      <c r="A182" s="3"/>
      <c r="B182" s="3"/>
      <c r="C182" s="3"/>
      <c r="D182" s="3"/>
      <c r="E182" s="3"/>
      <c r="F182" s="3"/>
      <c r="G182" s="3"/>
      <c r="H182" s="3"/>
      <c r="I182" s="3"/>
      <c r="J182" s="139"/>
      <c r="K182" s="139"/>
      <c r="L182" s="139"/>
      <c r="M182" s="139"/>
      <c r="N182" s="138"/>
      <c r="O182" s="3"/>
      <c r="P182" s="3"/>
      <c r="Q182" s="3"/>
      <c r="R182" s="3"/>
      <c r="S182" s="3"/>
      <c r="T182" s="3"/>
      <c r="AF182" s="91"/>
      <c r="AI182" s="91"/>
      <c r="AK182" s="91"/>
      <c r="AL182" s="91"/>
      <c r="AM182" s="131"/>
      <c r="AR182" s="35"/>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row>
    <row r="183" spans="1:70" s="14" customFormat="1" x14ac:dyDescent="0.25">
      <c r="A183" s="3"/>
      <c r="B183" s="3"/>
      <c r="C183" s="3"/>
      <c r="D183" s="3"/>
      <c r="E183" s="3"/>
      <c r="F183" s="3"/>
      <c r="G183" s="3"/>
      <c r="H183" s="3"/>
      <c r="I183" s="3"/>
      <c r="J183" s="139"/>
      <c r="K183" s="139"/>
      <c r="L183" s="139"/>
      <c r="M183" s="139"/>
      <c r="N183" s="138"/>
      <c r="O183" s="3"/>
      <c r="P183" s="3"/>
      <c r="Q183" s="3"/>
      <c r="R183" s="3"/>
      <c r="S183" s="3"/>
      <c r="T183" s="3"/>
      <c r="AF183" s="91"/>
      <c r="AI183" s="91"/>
      <c r="AK183" s="91"/>
      <c r="AL183" s="91"/>
      <c r="AM183" s="131"/>
      <c r="AR183" s="35"/>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row>
    <row r="184" spans="1:70" s="14" customFormat="1" x14ac:dyDescent="0.25">
      <c r="A184" s="3"/>
      <c r="B184" s="3"/>
      <c r="C184" s="3"/>
      <c r="D184" s="3"/>
      <c r="E184" s="3"/>
      <c r="F184" s="3"/>
      <c r="G184" s="3"/>
      <c r="H184" s="3"/>
      <c r="I184" s="3"/>
      <c r="J184" s="139"/>
      <c r="K184" s="139"/>
      <c r="L184" s="139"/>
      <c r="M184" s="139"/>
      <c r="N184" s="138"/>
      <c r="O184" s="3"/>
      <c r="P184" s="3"/>
      <c r="Q184" s="3"/>
      <c r="R184" s="3"/>
      <c r="S184" s="3"/>
      <c r="T184" s="3"/>
      <c r="AF184" s="91"/>
      <c r="AI184" s="91"/>
      <c r="AK184" s="91"/>
      <c r="AL184" s="91"/>
      <c r="AM184" s="131"/>
      <c r="AR184" s="35"/>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row>
    <row r="185" spans="1:70" s="14" customFormat="1" x14ac:dyDescent="0.25">
      <c r="A185" s="3"/>
      <c r="B185" s="3"/>
      <c r="C185" s="3"/>
      <c r="D185" s="3"/>
      <c r="E185" s="3"/>
      <c r="F185" s="3"/>
      <c r="G185" s="3"/>
      <c r="H185" s="3"/>
      <c r="I185" s="3"/>
      <c r="J185" s="139"/>
      <c r="K185" s="139"/>
      <c r="L185" s="139"/>
      <c r="M185" s="139"/>
      <c r="N185" s="138"/>
      <c r="O185" s="3"/>
      <c r="P185" s="3"/>
      <c r="Q185" s="3"/>
      <c r="R185" s="3"/>
      <c r="S185" s="3"/>
      <c r="T185" s="3"/>
      <c r="AF185" s="91"/>
      <c r="AI185" s="91"/>
      <c r="AK185" s="91"/>
      <c r="AL185" s="91"/>
      <c r="AM185" s="131"/>
      <c r="AR185" s="35"/>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row>
    <row r="186" spans="1:70" s="14" customFormat="1" x14ac:dyDescent="0.25">
      <c r="A186" s="3"/>
      <c r="B186" s="3"/>
      <c r="C186" s="3"/>
      <c r="D186" s="3"/>
      <c r="E186" s="3"/>
      <c r="F186" s="3"/>
      <c r="G186" s="3"/>
      <c r="H186" s="3"/>
      <c r="I186" s="3"/>
      <c r="J186" s="139"/>
      <c r="K186" s="139"/>
      <c r="L186" s="139"/>
      <c r="M186" s="139"/>
      <c r="N186" s="138"/>
      <c r="O186" s="3"/>
      <c r="P186" s="3"/>
      <c r="Q186" s="3"/>
      <c r="R186" s="3"/>
      <c r="S186" s="3"/>
      <c r="T186" s="3"/>
      <c r="AF186" s="91"/>
      <c r="AI186" s="91"/>
      <c r="AK186" s="91"/>
      <c r="AL186" s="91"/>
      <c r="AM186" s="131"/>
      <c r="AR186" s="35"/>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row>
    <row r="187" spans="1:70" s="14" customFormat="1" x14ac:dyDescent="0.25">
      <c r="A187" s="3"/>
      <c r="B187" s="3"/>
      <c r="C187" s="3"/>
      <c r="D187" s="3"/>
      <c r="E187" s="3"/>
      <c r="F187" s="3"/>
      <c r="G187" s="3"/>
      <c r="H187" s="3"/>
      <c r="I187" s="3"/>
      <c r="J187" s="139"/>
      <c r="K187" s="139"/>
      <c r="L187" s="139"/>
      <c r="M187" s="139"/>
      <c r="N187" s="138"/>
      <c r="O187" s="3"/>
      <c r="P187" s="3"/>
      <c r="Q187" s="3"/>
      <c r="R187" s="3"/>
      <c r="S187" s="3"/>
      <c r="T187" s="3"/>
      <c r="AF187" s="91"/>
      <c r="AI187" s="91"/>
      <c r="AK187" s="91"/>
      <c r="AL187" s="91"/>
      <c r="AM187" s="131"/>
      <c r="AR187" s="35"/>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row>
    <row r="188" spans="1:70" s="14" customFormat="1" x14ac:dyDescent="0.25">
      <c r="A188" s="3"/>
      <c r="B188" s="3"/>
      <c r="C188" s="3"/>
      <c r="D188" s="3"/>
      <c r="E188" s="3"/>
      <c r="F188" s="3"/>
      <c r="G188" s="3"/>
      <c r="H188" s="3"/>
      <c r="I188" s="3"/>
      <c r="J188" s="139"/>
      <c r="K188" s="139"/>
      <c r="L188" s="139"/>
      <c r="M188" s="139"/>
      <c r="N188" s="138"/>
      <c r="O188" s="3"/>
      <c r="P188" s="3"/>
      <c r="Q188" s="3"/>
      <c r="R188" s="3"/>
      <c r="S188" s="3"/>
      <c r="T188" s="3"/>
      <c r="AF188" s="91"/>
      <c r="AI188" s="91"/>
      <c r="AK188" s="91"/>
      <c r="AL188" s="91"/>
      <c r="AM188" s="131"/>
      <c r="AR188" s="35"/>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row>
    <row r="189" spans="1:70" s="14" customFormat="1" x14ac:dyDescent="0.25">
      <c r="A189" s="3"/>
      <c r="B189" s="3"/>
      <c r="C189" s="3"/>
      <c r="D189" s="3"/>
      <c r="E189" s="3"/>
      <c r="F189" s="3"/>
      <c r="G189" s="3"/>
      <c r="H189" s="3"/>
      <c r="I189" s="3"/>
      <c r="J189" s="139"/>
      <c r="K189" s="139"/>
      <c r="L189" s="139"/>
      <c r="M189" s="139"/>
      <c r="N189" s="138"/>
      <c r="O189" s="3"/>
      <c r="P189" s="3"/>
      <c r="Q189" s="3"/>
      <c r="R189" s="3"/>
      <c r="S189" s="3"/>
      <c r="T189" s="3"/>
      <c r="AF189" s="91"/>
      <c r="AI189" s="91"/>
      <c r="AK189" s="91"/>
      <c r="AL189" s="91"/>
      <c r="AM189" s="131"/>
      <c r="AR189" s="35"/>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row>
    <row r="190" spans="1:70" s="14" customFormat="1" x14ac:dyDescent="0.25">
      <c r="A190" s="3"/>
      <c r="B190" s="3"/>
      <c r="C190" s="3"/>
      <c r="D190" s="3"/>
      <c r="E190" s="3"/>
      <c r="F190" s="3"/>
      <c r="G190" s="3"/>
      <c r="H190" s="3"/>
      <c r="I190" s="3"/>
      <c r="J190" s="139"/>
      <c r="K190" s="139"/>
      <c r="L190" s="139"/>
      <c r="M190" s="139"/>
      <c r="N190" s="138"/>
      <c r="O190" s="3"/>
      <c r="P190" s="3"/>
      <c r="Q190" s="3"/>
      <c r="R190" s="3"/>
      <c r="S190" s="3"/>
      <c r="T190" s="3"/>
      <c r="AF190" s="91"/>
      <c r="AI190" s="91"/>
      <c r="AK190" s="91"/>
      <c r="AL190" s="91"/>
      <c r="AM190" s="131"/>
      <c r="AR190" s="35"/>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row>
    <row r="191" spans="1:70" s="14" customFormat="1" x14ac:dyDescent="0.25">
      <c r="A191" s="3"/>
      <c r="B191" s="3"/>
      <c r="C191" s="3"/>
      <c r="D191" s="3"/>
      <c r="E191" s="3"/>
      <c r="F191" s="3"/>
      <c r="G191" s="3"/>
      <c r="H191" s="3"/>
      <c r="I191" s="3"/>
      <c r="J191" s="139"/>
      <c r="K191" s="139"/>
      <c r="L191" s="139"/>
      <c r="M191" s="139"/>
      <c r="N191" s="138"/>
      <c r="O191" s="3"/>
      <c r="P191" s="3"/>
      <c r="Q191" s="3"/>
      <c r="R191" s="3"/>
      <c r="S191" s="3"/>
      <c r="T191" s="3"/>
      <c r="AF191" s="91"/>
      <c r="AI191" s="91"/>
      <c r="AK191" s="91"/>
      <c r="AL191" s="91"/>
      <c r="AM191" s="131"/>
      <c r="AR191" s="35"/>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row>
    <row r="192" spans="1:70" s="14" customFormat="1" x14ac:dyDescent="0.25">
      <c r="A192" s="3"/>
      <c r="B192" s="3"/>
      <c r="C192" s="3"/>
      <c r="D192" s="3"/>
      <c r="E192" s="3"/>
      <c r="F192" s="3"/>
      <c r="G192" s="3"/>
      <c r="H192" s="3"/>
      <c r="I192" s="3"/>
      <c r="J192" s="139"/>
      <c r="K192" s="139"/>
      <c r="L192" s="139"/>
      <c r="M192" s="139"/>
      <c r="N192" s="138"/>
      <c r="O192" s="3"/>
      <c r="P192" s="3"/>
      <c r="Q192" s="3"/>
      <c r="R192" s="3"/>
      <c r="S192" s="3"/>
      <c r="T192" s="3"/>
      <c r="AF192" s="91"/>
      <c r="AI192" s="91"/>
      <c r="AK192" s="91"/>
      <c r="AL192" s="91"/>
      <c r="AM192" s="131"/>
      <c r="AR192" s="35"/>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row>
    <row r="193" spans="1:70" s="14" customFormat="1" x14ac:dyDescent="0.25">
      <c r="A193" s="3"/>
      <c r="B193" s="3"/>
      <c r="C193" s="3"/>
      <c r="D193" s="3"/>
      <c r="E193" s="3"/>
      <c r="F193" s="3"/>
      <c r="G193" s="3"/>
      <c r="H193" s="3"/>
      <c r="I193" s="3"/>
      <c r="J193" s="139"/>
      <c r="K193" s="139"/>
      <c r="L193" s="139"/>
      <c r="M193" s="139"/>
      <c r="N193" s="138"/>
      <c r="O193" s="3"/>
      <c r="P193" s="3"/>
      <c r="Q193" s="3"/>
      <c r="R193" s="3"/>
      <c r="S193" s="3"/>
      <c r="T193" s="3"/>
      <c r="AF193" s="91"/>
      <c r="AI193" s="91"/>
      <c r="AK193" s="91"/>
      <c r="AL193" s="91"/>
      <c r="AM193" s="131"/>
      <c r="AR193" s="35"/>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row>
    <row r="194" spans="1:70" s="14" customFormat="1" x14ac:dyDescent="0.25">
      <c r="A194" s="3"/>
      <c r="B194" s="3"/>
      <c r="C194" s="3"/>
      <c r="D194" s="3"/>
      <c r="E194" s="3"/>
      <c r="F194" s="3"/>
      <c r="G194" s="3"/>
      <c r="H194" s="3"/>
      <c r="I194" s="3"/>
      <c r="J194" s="139"/>
      <c r="K194" s="139"/>
      <c r="L194" s="139"/>
      <c r="M194" s="139"/>
      <c r="N194" s="138"/>
      <c r="O194" s="3"/>
      <c r="P194" s="3"/>
      <c r="Q194" s="3"/>
      <c r="R194" s="3"/>
      <c r="S194" s="3"/>
      <c r="T194" s="3"/>
      <c r="AF194" s="91"/>
      <c r="AI194" s="91"/>
      <c r="AK194" s="91"/>
      <c r="AL194" s="91"/>
      <c r="AM194" s="131"/>
      <c r="AR194" s="35"/>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row>
    <row r="195" spans="1:70" s="14" customFormat="1" x14ac:dyDescent="0.25">
      <c r="A195" s="3"/>
      <c r="B195" s="3"/>
      <c r="C195" s="3"/>
      <c r="D195" s="3"/>
      <c r="E195" s="3"/>
      <c r="F195" s="3"/>
      <c r="G195" s="3"/>
      <c r="H195" s="3"/>
      <c r="I195" s="3"/>
      <c r="J195" s="139"/>
      <c r="K195" s="139"/>
      <c r="L195" s="139"/>
      <c r="M195" s="139"/>
      <c r="N195" s="138"/>
      <c r="O195" s="3"/>
      <c r="P195" s="3"/>
      <c r="Q195" s="3"/>
      <c r="R195" s="3"/>
      <c r="S195" s="3"/>
      <c r="T195" s="3"/>
      <c r="AF195" s="91"/>
      <c r="AI195" s="91"/>
      <c r="AK195" s="91"/>
      <c r="AL195" s="91"/>
      <c r="AM195" s="131"/>
      <c r="AR195" s="35"/>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row>
    <row r="196" spans="1:70" s="14" customFormat="1" x14ac:dyDescent="0.25">
      <c r="A196" s="3"/>
      <c r="B196" s="3"/>
      <c r="C196" s="3"/>
      <c r="D196" s="3"/>
      <c r="E196" s="3"/>
      <c r="F196" s="3"/>
      <c r="G196" s="3"/>
      <c r="H196" s="3"/>
      <c r="I196" s="3"/>
      <c r="J196" s="139"/>
      <c r="K196" s="139"/>
      <c r="L196" s="139"/>
      <c r="M196" s="139"/>
      <c r="N196" s="138"/>
      <c r="O196" s="3"/>
      <c r="P196" s="3"/>
      <c r="Q196" s="3"/>
      <c r="R196" s="3"/>
      <c r="S196" s="3"/>
      <c r="T196" s="3"/>
      <c r="AF196" s="91"/>
      <c r="AI196" s="91"/>
      <c r="AK196" s="91"/>
      <c r="AL196" s="91"/>
      <c r="AM196" s="131"/>
      <c r="AR196" s="35"/>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row>
    <row r="197" spans="1:70" s="14" customFormat="1" x14ac:dyDescent="0.25">
      <c r="A197" s="3"/>
      <c r="B197" s="3"/>
      <c r="C197" s="3"/>
      <c r="D197" s="3"/>
      <c r="E197" s="3"/>
      <c r="F197" s="3"/>
      <c r="G197" s="3"/>
      <c r="H197" s="3"/>
      <c r="I197" s="3"/>
      <c r="J197" s="139"/>
      <c r="K197" s="139"/>
      <c r="L197" s="139"/>
      <c r="M197" s="139"/>
      <c r="N197" s="138"/>
      <c r="O197" s="3"/>
      <c r="P197" s="3"/>
      <c r="Q197" s="3"/>
      <c r="R197" s="3"/>
      <c r="S197" s="3"/>
      <c r="T197" s="3"/>
      <c r="AF197" s="91"/>
      <c r="AI197" s="91"/>
      <c r="AK197" s="91"/>
      <c r="AL197" s="91"/>
      <c r="AM197" s="131"/>
      <c r="AR197" s="35"/>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row>
    <row r="198" spans="1:70" s="14" customFormat="1" x14ac:dyDescent="0.25">
      <c r="A198" s="3"/>
      <c r="B198" s="3"/>
      <c r="C198" s="3"/>
      <c r="D198" s="3"/>
      <c r="E198" s="3"/>
      <c r="F198" s="3"/>
      <c r="G198" s="3"/>
      <c r="H198" s="3"/>
      <c r="I198" s="3"/>
      <c r="J198" s="139"/>
      <c r="K198" s="139"/>
      <c r="L198" s="139"/>
      <c r="M198" s="139"/>
      <c r="N198" s="138"/>
      <c r="O198" s="3"/>
      <c r="P198" s="3"/>
      <c r="Q198" s="3"/>
      <c r="R198" s="3"/>
      <c r="S198" s="3"/>
      <c r="T198" s="3"/>
      <c r="AF198" s="91"/>
      <c r="AI198" s="91"/>
      <c r="AK198" s="91"/>
      <c r="AL198" s="91"/>
      <c r="AM198" s="131"/>
      <c r="AR198" s="35"/>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row>
    <row r="199" spans="1:70" s="14" customFormat="1" x14ac:dyDescent="0.25">
      <c r="A199" s="3"/>
      <c r="B199" s="3"/>
      <c r="C199" s="3"/>
      <c r="D199" s="3"/>
      <c r="E199" s="3"/>
      <c r="F199" s="3"/>
      <c r="G199" s="3"/>
      <c r="H199" s="3"/>
      <c r="I199" s="3"/>
      <c r="J199" s="139"/>
      <c r="K199" s="139"/>
      <c r="L199" s="139"/>
      <c r="M199" s="139"/>
      <c r="N199" s="138"/>
      <c r="O199" s="3"/>
      <c r="P199" s="3"/>
      <c r="Q199" s="3"/>
      <c r="R199" s="3"/>
      <c r="S199" s="3"/>
      <c r="T199" s="3"/>
      <c r="AF199" s="91"/>
      <c r="AI199" s="91"/>
      <c r="AK199" s="91"/>
      <c r="AL199" s="91"/>
      <c r="AM199" s="131"/>
      <c r="AR199" s="35"/>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row>
    <row r="200" spans="1:70" s="14" customFormat="1" x14ac:dyDescent="0.25">
      <c r="A200" s="3"/>
      <c r="B200" s="3"/>
      <c r="C200" s="3"/>
      <c r="D200" s="3"/>
      <c r="E200" s="3"/>
      <c r="F200" s="3"/>
      <c r="G200" s="3"/>
      <c r="H200" s="3"/>
      <c r="I200" s="3"/>
      <c r="J200" s="139"/>
      <c r="K200" s="139"/>
      <c r="L200" s="139"/>
      <c r="M200" s="139"/>
      <c r="N200" s="138"/>
      <c r="O200" s="3"/>
      <c r="P200" s="3"/>
      <c r="Q200" s="3"/>
      <c r="R200" s="3"/>
      <c r="S200" s="3"/>
      <c r="T200" s="3"/>
      <c r="AF200" s="91"/>
      <c r="AI200" s="91"/>
      <c r="AK200" s="91"/>
      <c r="AL200" s="91"/>
      <c r="AM200" s="131"/>
      <c r="AR200" s="35"/>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row>
    <row r="201" spans="1:70" s="14" customFormat="1" x14ac:dyDescent="0.25">
      <c r="A201" s="3"/>
      <c r="B201" s="3"/>
      <c r="C201" s="3"/>
      <c r="D201" s="3"/>
      <c r="E201" s="3"/>
      <c r="F201" s="3"/>
      <c r="G201" s="3"/>
      <c r="H201" s="3"/>
      <c r="I201" s="3"/>
      <c r="J201" s="139"/>
      <c r="K201" s="139"/>
      <c r="L201" s="139"/>
      <c r="M201" s="139"/>
      <c r="N201" s="138"/>
      <c r="O201" s="3"/>
      <c r="P201" s="3"/>
      <c r="Q201" s="3"/>
      <c r="R201" s="3"/>
      <c r="S201" s="3"/>
      <c r="T201" s="3"/>
      <c r="AF201" s="91"/>
      <c r="AI201" s="91"/>
      <c r="AK201" s="91"/>
      <c r="AL201" s="91"/>
      <c r="AM201" s="131"/>
      <c r="AR201" s="35"/>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row>
    <row r="202" spans="1:70" s="14" customFormat="1" x14ac:dyDescent="0.25">
      <c r="A202" s="3"/>
      <c r="B202" s="3"/>
      <c r="C202" s="3"/>
      <c r="D202" s="3"/>
      <c r="E202" s="3"/>
      <c r="F202" s="3"/>
      <c r="G202" s="3"/>
      <c r="H202" s="3"/>
      <c r="I202" s="3"/>
      <c r="J202" s="139"/>
      <c r="K202" s="139"/>
      <c r="L202" s="139"/>
      <c r="M202" s="139"/>
      <c r="N202" s="138"/>
      <c r="O202" s="3"/>
      <c r="P202" s="3"/>
      <c r="Q202" s="3"/>
      <c r="R202" s="3"/>
      <c r="S202" s="3"/>
      <c r="T202" s="3"/>
      <c r="AF202" s="91"/>
      <c r="AI202" s="91"/>
      <c r="AK202" s="91"/>
      <c r="AL202" s="91"/>
      <c r="AM202" s="131"/>
      <c r="AR202" s="35"/>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row>
    <row r="203" spans="1:70" s="14" customFormat="1" x14ac:dyDescent="0.25">
      <c r="A203" s="3"/>
      <c r="B203" s="3"/>
      <c r="C203" s="3"/>
      <c r="D203" s="3"/>
      <c r="E203" s="3"/>
      <c r="F203" s="3"/>
      <c r="G203" s="3"/>
      <c r="H203" s="3"/>
      <c r="I203" s="3"/>
      <c r="J203" s="139"/>
      <c r="K203" s="139"/>
      <c r="L203" s="139"/>
      <c r="M203" s="139"/>
      <c r="N203" s="138"/>
      <c r="O203" s="3"/>
      <c r="P203" s="3"/>
      <c r="Q203" s="3"/>
      <c r="R203" s="3"/>
      <c r="S203" s="3"/>
      <c r="T203" s="3"/>
      <c r="AF203" s="91"/>
      <c r="AI203" s="91"/>
      <c r="AK203" s="91"/>
      <c r="AL203" s="91"/>
      <c r="AM203" s="131"/>
      <c r="AR203" s="35"/>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row>
    <row r="204" spans="1:70" s="14" customFormat="1" x14ac:dyDescent="0.25">
      <c r="A204" s="3"/>
      <c r="B204" s="3"/>
      <c r="C204" s="3"/>
      <c r="D204" s="3"/>
      <c r="E204" s="3"/>
      <c r="F204" s="3"/>
      <c r="G204" s="3"/>
      <c r="H204" s="3"/>
      <c r="I204" s="3"/>
      <c r="J204" s="139"/>
      <c r="K204" s="139"/>
      <c r="L204" s="139"/>
      <c r="M204" s="139"/>
      <c r="N204" s="138"/>
      <c r="O204" s="3"/>
      <c r="P204" s="3"/>
      <c r="Q204" s="3"/>
      <c r="R204" s="3"/>
      <c r="S204" s="3"/>
      <c r="T204" s="3"/>
      <c r="AF204" s="91"/>
      <c r="AI204" s="91"/>
      <c r="AK204" s="91"/>
      <c r="AL204" s="91"/>
      <c r="AM204" s="131"/>
      <c r="AR204" s="35"/>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row>
    <row r="205" spans="1:70" s="14" customFormat="1" x14ac:dyDescent="0.25">
      <c r="A205" s="3"/>
      <c r="B205" s="3"/>
      <c r="C205" s="3"/>
      <c r="D205" s="3"/>
      <c r="E205" s="3"/>
      <c r="F205" s="3"/>
      <c r="G205" s="3"/>
      <c r="H205" s="3"/>
      <c r="I205" s="3"/>
      <c r="J205" s="139"/>
      <c r="K205" s="139"/>
      <c r="L205" s="139"/>
      <c r="M205" s="139"/>
      <c r="N205" s="138"/>
      <c r="O205" s="3"/>
      <c r="P205" s="3"/>
      <c r="Q205" s="3"/>
      <c r="R205" s="3"/>
      <c r="S205" s="3"/>
      <c r="T205" s="3"/>
      <c r="AF205" s="91"/>
      <c r="AI205" s="91"/>
      <c r="AK205" s="91"/>
      <c r="AL205" s="91"/>
      <c r="AM205" s="131"/>
      <c r="AR205" s="35"/>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row>
    <row r="206" spans="1:70" s="14" customFormat="1" x14ac:dyDescent="0.25">
      <c r="A206" s="3"/>
      <c r="B206" s="3"/>
      <c r="C206" s="3"/>
      <c r="D206" s="3"/>
      <c r="E206" s="3"/>
      <c r="F206" s="3"/>
      <c r="G206" s="3"/>
      <c r="H206" s="3"/>
      <c r="I206" s="3"/>
      <c r="J206" s="139"/>
      <c r="K206" s="139"/>
      <c r="L206" s="139"/>
      <c r="M206" s="139"/>
      <c r="N206" s="138"/>
      <c r="O206" s="3"/>
      <c r="P206" s="3"/>
      <c r="Q206" s="3"/>
      <c r="R206" s="3"/>
      <c r="S206" s="3"/>
      <c r="T206" s="3"/>
      <c r="AF206" s="91"/>
      <c r="AI206" s="91"/>
      <c r="AK206" s="91"/>
      <c r="AL206" s="91"/>
      <c r="AM206" s="131"/>
      <c r="AR206" s="35"/>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row>
    <row r="207" spans="1:70" s="14" customFormat="1" x14ac:dyDescent="0.25">
      <c r="A207" s="3"/>
      <c r="B207" s="3"/>
      <c r="C207" s="3"/>
      <c r="D207" s="3"/>
      <c r="E207" s="3"/>
      <c r="F207" s="3"/>
      <c r="G207" s="3"/>
      <c r="H207" s="3"/>
      <c r="I207" s="3"/>
      <c r="J207" s="139"/>
      <c r="K207" s="139"/>
      <c r="L207" s="139"/>
      <c r="M207" s="139"/>
      <c r="N207" s="138"/>
      <c r="O207" s="3"/>
      <c r="P207" s="3"/>
      <c r="Q207" s="3"/>
      <c r="R207" s="3"/>
      <c r="S207" s="3"/>
      <c r="T207" s="3"/>
      <c r="AF207" s="91"/>
      <c r="AI207" s="91"/>
      <c r="AK207" s="91"/>
      <c r="AL207" s="91"/>
      <c r="AM207" s="131"/>
      <c r="AR207" s="35"/>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row>
    <row r="208" spans="1:70" s="14" customFormat="1" x14ac:dyDescent="0.25">
      <c r="A208" s="3"/>
      <c r="B208" s="3"/>
      <c r="C208" s="3"/>
      <c r="D208" s="3"/>
      <c r="E208" s="3"/>
      <c r="F208" s="3"/>
      <c r="G208" s="3"/>
      <c r="H208" s="3"/>
      <c r="I208" s="3"/>
      <c r="J208" s="139"/>
      <c r="K208" s="139"/>
      <c r="L208" s="139"/>
      <c r="M208" s="139"/>
      <c r="N208" s="138"/>
      <c r="O208" s="3"/>
      <c r="P208" s="3"/>
      <c r="Q208" s="3"/>
      <c r="R208" s="3"/>
      <c r="S208" s="3"/>
      <c r="T208" s="3"/>
      <c r="AF208" s="91"/>
      <c r="AI208" s="91"/>
      <c r="AK208" s="91"/>
      <c r="AL208" s="91"/>
      <c r="AM208" s="131"/>
      <c r="AR208" s="35"/>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row>
    <row r="209" spans="1:70" s="14" customFormat="1" x14ac:dyDescent="0.25">
      <c r="A209" s="3"/>
      <c r="B209" s="3"/>
      <c r="C209" s="3"/>
      <c r="D209" s="3"/>
      <c r="E209" s="3"/>
      <c r="F209" s="3"/>
      <c r="G209" s="3"/>
      <c r="H209" s="3"/>
      <c r="I209" s="3"/>
      <c r="J209" s="139"/>
      <c r="K209" s="139"/>
      <c r="L209" s="139"/>
      <c r="M209" s="139"/>
      <c r="N209" s="138"/>
      <c r="O209" s="3"/>
      <c r="P209" s="3"/>
      <c r="Q209" s="3"/>
      <c r="R209" s="3"/>
      <c r="S209" s="3"/>
      <c r="T209" s="3"/>
      <c r="AF209" s="91"/>
      <c r="AI209" s="91"/>
      <c r="AK209" s="91"/>
      <c r="AL209" s="91"/>
      <c r="AM209" s="131"/>
      <c r="AR209" s="35"/>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row>
    <row r="210" spans="1:70" s="14" customFormat="1" x14ac:dyDescent="0.25">
      <c r="A210" s="3"/>
      <c r="B210" s="3"/>
      <c r="C210" s="3"/>
      <c r="D210" s="3"/>
      <c r="E210" s="3"/>
      <c r="F210" s="3"/>
      <c r="G210" s="3"/>
      <c r="H210" s="3"/>
      <c r="I210" s="3"/>
      <c r="J210" s="139"/>
      <c r="K210" s="139"/>
      <c r="L210" s="139"/>
      <c r="M210" s="139"/>
      <c r="N210" s="138"/>
      <c r="O210" s="3"/>
      <c r="P210" s="3"/>
      <c r="Q210" s="3"/>
      <c r="R210" s="3"/>
      <c r="S210" s="3"/>
      <c r="T210" s="3"/>
      <c r="AF210" s="91"/>
      <c r="AI210" s="91"/>
      <c r="AK210" s="91"/>
      <c r="AL210" s="91"/>
      <c r="AM210" s="131"/>
      <c r="AR210" s="35"/>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row>
    <row r="211" spans="1:70" s="14" customFormat="1" x14ac:dyDescent="0.25">
      <c r="A211" s="3"/>
      <c r="B211" s="3"/>
      <c r="C211" s="3"/>
      <c r="D211" s="3"/>
      <c r="E211" s="3"/>
      <c r="F211" s="3"/>
      <c r="G211" s="3"/>
      <c r="H211" s="3"/>
      <c r="I211" s="3"/>
      <c r="J211" s="139"/>
      <c r="K211" s="139"/>
      <c r="L211" s="139"/>
      <c r="M211" s="139"/>
      <c r="N211" s="138"/>
      <c r="O211" s="3"/>
      <c r="P211" s="3"/>
      <c r="Q211" s="3"/>
      <c r="R211" s="3"/>
      <c r="S211" s="3"/>
      <c r="T211" s="3"/>
      <c r="AF211" s="91"/>
      <c r="AI211" s="91"/>
      <c r="AK211" s="91"/>
      <c r="AL211" s="91"/>
      <c r="AM211" s="131"/>
      <c r="AR211" s="35"/>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row>
    <row r="212" spans="1:70" s="14" customFormat="1" x14ac:dyDescent="0.25">
      <c r="A212" s="3"/>
      <c r="B212" s="3"/>
      <c r="C212" s="3"/>
      <c r="D212" s="3"/>
      <c r="E212" s="3"/>
      <c r="F212" s="3"/>
      <c r="G212" s="3"/>
      <c r="H212" s="3"/>
      <c r="I212" s="3"/>
      <c r="J212" s="139"/>
      <c r="K212" s="139"/>
      <c r="L212" s="139"/>
      <c r="M212" s="139"/>
      <c r="N212" s="138"/>
      <c r="O212" s="3"/>
      <c r="P212" s="3"/>
      <c r="Q212" s="3"/>
      <c r="R212" s="3"/>
      <c r="S212" s="3"/>
      <c r="T212" s="3"/>
      <c r="AF212" s="91"/>
      <c r="AI212" s="91"/>
      <c r="AK212" s="91"/>
      <c r="AL212" s="91"/>
      <c r="AM212" s="131"/>
      <c r="AR212" s="35"/>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row>
    <row r="213" spans="1:70" s="14" customFormat="1" x14ac:dyDescent="0.25">
      <c r="A213" s="3"/>
      <c r="B213" s="3"/>
      <c r="C213" s="3"/>
      <c r="D213" s="3"/>
      <c r="E213" s="3"/>
      <c r="F213" s="3"/>
      <c r="G213" s="3"/>
      <c r="H213" s="3"/>
      <c r="I213" s="3"/>
      <c r="J213" s="139"/>
      <c r="K213" s="139"/>
      <c r="L213" s="139"/>
      <c r="M213" s="139"/>
      <c r="N213" s="138"/>
      <c r="O213" s="3"/>
      <c r="P213" s="3"/>
      <c r="Q213" s="3"/>
      <c r="R213" s="3"/>
      <c r="S213" s="3"/>
      <c r="T213" s="3"/>
      <c r="AF213" s="91"/>
      <c r="AI213" s="91"/>
      <c r="AK213" s="91"/>
      <c r="AL213" s="91"/>
      <c r="AM213" s="131"/>
      <c r="AR213" s="35"/>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row>
    <row r="214" spans="1:70" s="14" customFormat="1" x14ac:dyDescent="0.25">
      <c r="A214" s="3"/>
      <c r="B214" s="3"/>
      <c r="C214" s="3"/>
      <c r="D214" s="3"/>
      <c r="E214" s="3"/>
      <c r="F214" s="3"/>
      <c r="G214" s="3"/>
      <c r="H214" s="3"/>
      <c r="I214" s="3"/>
      <c r="J214" s="139"/>
      <c r="K214" s="139"/>
      <c r="L214" s="139"/>
      <c r="M214" s="139"/>
      <c r="N214" s="138"/>
      <c r="O214" s="3"/>
      <c r="P214" s="3"/>
      <c r="Q214" s="3"/>
      <c r="R214" s="3"/>
      <c r="S214" s="3"/>
      <c r="T214" s="3"/>
      <c r="AF214" s="91"/>
      <c r="AI214" s="91"/>
      <c r="AK214" s="91"/>
      <c r="AL214" s="91"/>
      <c r="AM214" s="131"/>
      <c r="AR214" s="35"/>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row>
    <row r="215" spans="1:70" s="14" customFormat="1" x14ac:dyDescent="0.25">
      <c r="A215" s="3"/>
      <c r="B215" s="3"/>
      <c r="C215" s="3"/>
      <c r="D215" s="3"/>
      <c r="E215" s="3"/>
      <c r="F215" s="3"/>
      <c r="G215" s="3"/>
      <c r="H215" s="3"/>
      <c r="I215" s="3"/>
      <c r="J215" s="139"/>
      <c r="K215" s="139"/>
      <c r="L215" s="139"/>
      <c r="M215" s="139"/>
      <c r="N215" s="138"/>
      <c r="O215" s="3"/>
      <c r="P215" s="3"/>
      <c r="Q215" s="3"/>
      <c r="R215" s="3"/>
      <c r="S215" s="3"/>
      <c r="T215" s="3"/>
      <c r="AF215" s="91"/>
      <c r="AI215" s="91"/>
      <c r="AK215" s="91"/>
      <c r="AL215" s="91"/>
      <c r="AM215" s="131"/>
      <c r="AR215" s="35"/>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row>
    <row r="216" spans="1:70" s="14" customFormat="1" x14ac:dyDescent="0.25">
      <c r="A216" s="3"/>
      <c r="B216" s="3"/>
      <c r="C216" s="3"/>
      <c r="D216" s="3"/>
      <c r="E216" s="3"/>
      <c r="F216" s="3"/>
      <c r="G216" s="3"/>
      <c r="H216" s="3"/>
      <c r="I216" s="3"/>
      <c r="J216" s="139"/>
      <c r="K216" s="139"/>
      <c r="L216" s="139"/>
      <c r="M216" s="139"/>
      <c r="N216" s="138"/>
      <c r="O216" s="3"/>
      <c r="P216" s="3"/>
      <c r="Q216" s="3"/>
      <c r="R216" s="3"/>
      <c r="S216" s="3"/>
      <c r="T216" s="3"/>
      <c r="AF216" s="91"/>
      <c r="AI216" s="91"/>
      <c r="AK216" s="91"/>
      <c r="AL216" s="91"/>
      <c r="AM216" s="131"/>
      <c r="AR216" s="35"/>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row>
    <row r="217" spans="1:70" s="14" customFormat="1" x14ac:dyDescent="0.25">
      <c r="A217" s="3"/>
      <c r="B217" s="3"/>
      <c r="C217" s="3"/>
      <c r="D217" s="3"/>
      <c r="E217" s="3"/>
      <c r="F217" s="3"/>
      <c r="G217" s="3"/>
      <c r="H217" s="3"/>
      <c r="I217" s="3"/>
      <c r="J217" s="139"/>
      <c r="K217" s="139"/>
      <c r="L217" s="139"/>
      <c r="M217" s="139"/>
      <c r="N217" s="138"/>
      <c r="O217" s="3"/>
      <c r="P217" s="3"/>
      <c r="Q217" s="3"/>
      <c r="R217" s="3"/>
      <c r="S217" s="3"/>
      <c r="T217" s="3"/>
      <c r="AF217" s="91"/>
      <c r="AI217" s="91"/>
      <c r="AK217" s="91"/>
      <c r="AL217" s="91"/>
      <c r="AM217" s="131"/>
      <c r="AR217" s="35"/>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row>
    <row r="218" spans="1:70" s="14" customFormat="1" x14ac:dyDescent="0.25">
      <c r="A218" s="3"/>
      <c r="B218" s="3"/>
      <c r="C218" s="3"/>
      <c r="D218" s="3"/>
      <c r="E218" s="3"/>
      <c r="F218" s="3"/>
      <c r="G218" s="3"/>
      <c r="H218" s="3"/>
      <c r="I218" s="3"/>
      <c r="J218" s="139"/>
      <c r="K218" s="139"/>
      <c r="L218" s="139"/>
      <c r="M218" s="139"/>
      <c r="N218" s="138"/>
      <c r="O218" s="3"/>
      <c r="P218" s="3"/>
      <c r="Q218" s="3"/>
      <c r="R218" s="3"/>
      <c r="S218" s="3"/>
      <c r="T218" s="3"/>
      <c r="AF218" s="91"/>
      <c r="AI218" s="91"/>
      <c r="AK218" s="91"/>
      <c r="AL218" s="91"/>
      <c r="AM218" s="131"/>
      <c r="AR218" s="35"/>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row>
    <row r="219" spans="1:70" s="14" customFormat="1" x14ac:dyDescent="0.25">
      <c r="A219" s="3"/>
      <c r="B219" s="3"/>
      <c r="C219" s="3"/>
      <c r="D219" s="3"/>
      <c r="E219" s="3"/>
      <c r="F219" s="3"/>
      <c r="G219" s="3"/>
      <c r="H219" s="3"/>
      <c r="I219" s="3"/>
      <c r="J219" s="139"/>
      <c r="K219" s="139"/>
      <c r="L219" s="139"/>
      <c r="M219" s="139"/>
      <c r="N219" s="138"/>
      <c r="O219" s="3"/>
      <c r="P219" s="3"/>
      <c r="Q219" s="3"/>
      <c r="R219" s="3"/>
      <c r="S219" s="3"/>
      <c r="T219" s="3"/>
      <c r="AF219" s="91"/>
      <c r="AI219" s="91"/>
      <c r="AK219" s="91"/>
      <c r="AL219" s="91"/>
      <c r="AM219" s="131"/>
      <c r="AR219" s="35"/>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row>
    <row r="220" spans="1:70" s="14" customFormat="1" x14ac:dyDescent="0.25">
      <c r="A220" s="3"/>
      <c r="B220" s="3"/>
      <c r="C220" s="3"/>
      <c r="D220" s="3"/>
      <c r="E220" s="3"/>
      <c r="F220" s="3"/>
      <c r="G220" s="3"/>
      <c r="H220" s="3"/>
      <c r="I220" s="3"/>
      <c r="J220" s="139"/>
      <c r="K220" s="139"/>
      <c r="L220" s="139"/>
      <c r="M220" s="139"/>
      <c r="N220" s="138"/>
      <c r="O220" s="3"/>
      <c r="P220" s="3"/>
      <c r="Q220" s="3"/>
      <c r="R220" s="3"/>
      <c r="S220" s="3"/>
      <c r="T220" s="3"/>
      <c r="AF220" s="91"/>
      <c r="AI220" s="91"/>
      <c r="AK220" s="91"/>
      <c r="AL220" s="91"/>
      <c r="AM220" s="131"/>
      <c r="AR220" s="35"/>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row>
    <row r="221" spans="1:70" s="14" customFormat="1" x14ac:dyDescent="0.25">
      <c r="A221" s="3"/>
      <c r="B221" s="3"/>
      <c r="C221" s="3"/>
      <c r="D221" s="3"/>
      <c r="E221" s="3"/>
      <c r="F221" s="3"/>
      <c r="G221" s="3"/>
      <c r="H221" s="3"/>
      <c r="I221" s="3"/>
      <c r="J221" s="139"/>
      <c r="K221" s="139"/>
      <c r="L221" s="139"/>
      <c r="M221" s="139"/>
      <c r="N221" s="138"/>
      <c r="O221" s="3"/>
      <c r="P221" s="3"/>
      <c r="Q221" s="3"/>
      <c r="R221" s="3"/>
      <c r="S221" s="3"/>
      <c r="T221" s="3"/>
      <c r="AF221" s="91"/>
      <c r="AI221" s="91"/>
      <c r="AK221" s="91"/>
      <c r="AL221" s="91"/>
      <c r="AM221" s="131"/>
      <c r="AR221" s="35"/>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row>
    <row r="222" spans="1:70" s="14" customFormat="1" x14ac:dyDescent="0.25">
      <c r="A222" s="3"/>
      <c r="B222" s="3"/>
      <c r="C222" s="3"/>
      <c r="D222" s="3"/>
      <c r="E222" s="3"/>
      <c r="F222" s="3"/>
      <c r="G222" s="3"/>
      <c r="H222" s="3"/>
      <c r="I222" s="3"/>
      <c r="J222" s="139"/>
      <c r="K222" s="139"/>
      <c r="L222" s="139"/>
      <c r="M222" s="139"/>
      <c r="N222" s="138"/>
      <c r="O222" s="3"/>
      <c r="P222" s="3"/>
      <c r="Q222" s="3"/>
      <c r="R222" s="3"/>
      <c r="S222" s="3"/>
      <c r="T222" s="3"/>
      <c r="AF222" s="91"/>
      <c r="AI222" s="91"/>
      <c r="AK222" s="91"/>
      <c r="AL222" s="91"/>
      <c r="AM222" s="131"/>
      <c r="AR222" s="35"/>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row>
    <row r="223" spans="1:70" s="14" customFormat="1" x14ac:dyDescent="0.25">
      <c r="A223" s="3"/>
      <c r="B223" s="3"/>
      <c r="C223" s="3"/>
      <c r="D223" s="3"/>
      <c r="E223" s="3"/>
      <c r="F223" s="3"/>
      <c r="G223" s="3"/>
      <c r="H223" s="3"/>
      <c r="I223" s="3"/>
      <c r="J223" s="139"/>
      <c r="K223" s="139"/>
      <c r="L223" s="139"/>
      <c r="M223" s="139"/>
      <c r="N223" s="138"/>
      <c r="O223" s="3"/>
      <c r="P223" s="3"/>
      <c r="Q223" s="3"/>
      <c r="R223" s="3"/>
      <c r="S223" s="3"/>
      <c r="T223" s="3"/>
      <c r="AF223" s="91"/>
      <c r="AI223" s="91"/>
      <c r="AK223" s="91"/>
      <c r="AL223" s="91"/>
      <c r="AM223" s="131"/>
      <c r="AR223" s="35"/>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row>
    <row r="224" spans="1:70" s="14" customFormat="1" x14ac:dyDescent="0.25">
      <c r="A224" s="3"/>
      <c r="B224" s="3"/>
      <c r="C224" s="3"/>
      <c r="D224" s="3"/>
      <c r="E224" s="3"/>
      <c r="F224" s="3"/>
      <c r="G224" s="3"/>
      <c r="H224" s="3"/>
      <c r="I224" s="3"/>
      <c r="J224" s="139"/>
      <c r="K224" s="139"/>
      <c r="L224" s="139"/>
      <c r="M224" s="139"/>
      <c r="N224" s="138"/>
      <c r="O224" s="3"/>
      <c r="P224" s="3"/>
      <c r="Q224" s="3"/>
      <c r="R224" s="3"/>
      <c r="S224" s="3"/>
      <c r="T224" s="3"/>
      <c r="AF224" s="91"/>
      <c r="AI224" s="91"/>
      <c r="AK224" s="91"/>
      <c r="AL224" s="91"/>
      <c r="AM224" s="131"/>
      <c r="AR224" s="35"/>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row>
    <row r="225" spans="1:70" s="14" customFormat="1" x14ac:dyDescent="0.25">
      <c r="A225" s="3"/>
      <c r="B225" s="3"/>
      <c r="C225" s="3"/>
      <c r="D225" s="3"/>
      <c r="E225" s="3"/>
      <c r="F225" s="3"/>
      <c r="G225" s="3"/>
      <c r="H225" s="3"/>
      <c r="I225" s="3"/>
      <c r="J225" s="139"/>
      <c r="K225" s="139"/>
      <c r="L225" s="139"/>
      <c r="M225" s="139"/>
      <c r="N225" s="138"/>
      <c r="O225" s="3"/>
      <c r="P225" s="3"/>
      <c r="Q225" s="3"/>
      <c r="R225" s="3"/>
      <c r="S225" s="3"/>
      <c r="T225" s="3"/>
      <c r="AF225" s="91"/>
      <c r="AI225" s="91"/>
      <c r="AK225" s="91"/>
      <c r="AL225" s="91"/>
      <c r="AM225" s="131"/>
      <c r="AR225" s="35"/>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row>
    <row r="226" spans="1:70" s="14" customFormat="1" x14ac:dyDescent="0.25">
      <c r="A226" s="3"/>
      <c r="B226" s="3"/>
      <c r="C226" s="3"/>
      <c r="D226" s="3"/>
      <c r="E226" s="3"/>
      <c r="F226" s="3"/>
      <c r="G226" s="3"/>
      <c r="H226" s="3"/>
      <c r="I226" s="3"/>
      <c r="J226" s="139"/>
      <c r="K226" s="139"/>
      <c r="L226" s="139"/>
      <c r="M226" s="139"/>
      <c r="N226" s="138"/>
      <c r="O226" s="3"/>
      <c r="P226" s="3"/>
      <c r="Q226" s="3"/>
      <c r="R226" s="3"/>
      <c r="S226" s="3"/>
      <c r="T226" s="3"/>
      <c r="AF226" s="91"/>
      <c r="AI226" s="91"/>
      <c r="AK226" s="91"/>
      <c r="AL226" s="91"/>
      <c r="AM226" s="131"/>
      <c r="AR226" s="35"/>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row>
    <row r="227" spans="1:70" s="14" customFormat="1" x14ac:dyDescent="0.25">
      <c r="A227" s="3"/>
      <c r="B227" s="3"/>
      <c r="C227" s="3"/>
      <c r="D227" s="3"/>
      <c r="E227" s="3"/>
      <c r="F227" s="3"/>
      <c r="G227" s="3"/>
      <c r="H227" s="3"/>
      <c r="I227" s="3"/>
      <c r="J227" s="139"/>
      <c r="K227" s="139"/>
      <c r="L227" s="139"/>
      <c r="M227" s="139"/>
      <c r="N227" s="138"/>
      <c r="O227" s="3"/>
      <c r="P227" s="3"/>
      <c r="Q227" s="3"/>
      <c r="R227" s="3"/>
      <c r="S227" s="3"/>
      <c r="T227" s="3"/>
      <c r="AF227" s="91"/>
      <c r="AI227" s="91"/>
      <c r="AK227" s="91"/>
      <c r="AL227" s="91"/>
      <c r="AM227" s="131"/>
      <c r="AR227" s="35"/>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row>
    <row r="228" spans="1:70" s="14" customFormat="1" x14ac:dyDescent="0.25">
      <c r="A228" s="3"/>
      <c r="B228" s="3"/>
      <c r="C228" s="3"/>
      <c r="D228" s="3"/>
      <c r="E228" s="3"/>
      <c r="F228" s="3"/>
      <c r="G228" s="3"/>
      <c r="H228" s="3"/>
      <c r="I228" s="3"/>
      <c r="J228" s="139"/>
      <c r="K228" s="139"/>
      <c r="L228" s="139"/>
      <c r="M228" s="139"/>
      <c r="N228" s="138"/>
      <c r="O228" s="3"/>
      <c r="P228" s="3"/>
      <c r="Q228" s="3"/>
      <c r="R228" s="3"/>
      <c r="S228" s="3"/>
      <c r="T228" s="3"/>
      <c r="AF228" s="91"/>
      <c r="AI228" s="91"/>
      <c r="AK228" s="91"/>
      <c r="AL228" s="91"/>
      <c r="AM228" s="131"/>
      <c r="AR228" s="35"/>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row>
    <row r="229" spans="1:70" s="14" customFormat="1" x14ac:dyDescent="0.25">
      <c r="A229" s="3"/>
      <c r="B229" s="3"/>
      <c r="C229" s="3"/>
      <c r="D229" s="3"/>
      <c r="E229" s="3"/>
      <c r="F229" s="3"/>
      <c r="G229" s="3"/>
      <c r="H229" s="3"/>
      <c r="I229" s="3"/>
      <c r="J229" s="139"/>
      <c r="K229" s="139"/>
      <c r="L229" s="139"/>
      <c r="M229" s="139"/>
      <c r="N229" s="138"/>
      <c r="O229" s="3"/>
      <c r="P229" s="3"/>
      <c r="Q229" s="3"/>
      <c r="R229" s="3"/>
      <c r="S229" s="3"/>
      <c r="T229" s="3"/>
      <c r="AF229" s="91"/>
      <c r="AI229" s="91"/>
      <c r="AK229" s="91"/>
      <c r="AL229" s="91"/>
      <c r="AM229" s="131"/>
      <c r="AR229" s="35"/>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row>
    <row r="230" spans="1:70" s="14" customFormat="1" x14ac:dyDescent="0.25">
      <c r="A230" s="3"/>
      <c r="B230" s="3"/>
      <c r="C230" s="3"/>
      <c r="D230" s="3"/>
      <c r="E230" s="3"/>
      <c r="F230" s="3"/>
      <c r="G230" s="3"/>
      <c r="H230" s="3"/>
      <c r="I230" s="3"/>
      <c r="J230" s="139"/>
      <c r="K230" s="139"/>
      <c r="L230" s="139"/>
      <c r="M230" s="139"/>
      <c r="N230" s="138"/>
      <c r="O230" s="3"/>
      <c r="P230" s="3"/>
      <c r="Q230" s="3"/>
      <c r="R230" s="3"/>
      <c r="S230" s="3"/>
      <c r="T230" s="3"/>
      <c r="AF230" s="91"/>
      <c r="AI230" s="91"/>
      <c r="AK230" s="91"/>
      <c r="AL230" s="91"/>
      <c r="AM230" s="131"/>
      <c r="AR230" s="35"/>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row>
    <row r="231" spans="1:70" s="14" customFormat="1" x14ac:dyDescent="0.25">
      <c r="A231" s="3"/>
      <c r="B231" s="3"/>
      <c r="C231" s="3"/>
      <c r="D231" s="3"/>
      <c r="E231" s="3"/>
      <c r="F231" s="3"/>
      <c r="G231" s="3"/>
      <c r="H231" s="3"/>
      <c r="I231" s="3"/>
      <c r="J231" s="139"/>
      <c r="K231" s="139"/>
      <c r="L231" s="139"/>
      <c r="M231" s="139"/>
      <c r="N231" s="138"/>
      <c r="O231" s="3"/>
      <c r="P231" s="3"/>
      <c r="Q231" s="3"/>
      <c r="R231" s="3"/>
      <c r="S231" s="3"/>
      <c r="T231" s="3"/>
      <c r="AF231" s="91"/>
      <c r="AI231" s="91"/>
      <c r="AK231" s="91"/>
      <c r="AL231" s="91"/>
      <c r="AM231" s="131"/>
      <c r="AR231" s="35"/>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row>
    <row r="232" spans="1:70" s="14" customFormat="1" x14ac:dyDescent="0.25">
      <c r="A232" s="3"/>
      <c r="B232" s="3"/>
      <c r="C232" s="3"/>
      <c r="D232" s="3"/>
      <c r="E232" s="3"/>
      <c r="F232" s="3"/>
      <c r="G232" s="3"/>
      <c r="H232" s="3"/>
      <c r="I232" s="3"/>
      <c r="J232" s="139"/>
      <c r="K232" s="139"/>
      <c r="L232" s="139"/>
      <c r="M232" s="139"/>
      <c r="N232" s="138"/>
      <c r="O232" s="3"/>
      <c r="P232" s="3"/>
      <c r="Q232" s="3"/>
      <c r="R232" s="3"/>
      <c r="S232" s="3"/>
      <c r="T232" s="3"/>
      <c r="AF232" s="91"/>
      <c r="AI232" s="91"/>
      <c r="AK232" s="91"/>
      <c r="AL232" s="91"/>
      <c r="AM232" s="131"/>
      <c r="AR232" s="35"/>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row>
    <row r="233" spans="1:70" s="14" customFormat="1" x14ac:dyDescent="0.25">
      <c r="A233" s="3"/>
      <c r="B233" s="3"/>
      <c r="C233" s="3"/>
      <c r="D233" s="3"/>
      <c r="E233" s="3"/>
      <c r="F233" s="3"/>
      <c r="G233" s="3"/>
      <c r="H233" s="3"/>
      <c r="I233" s="3"/>
      <c r="J233" s="139"/>
      <c r="K233" s="139"/>
      <c r="L233" s="139"/>
      <c r="M233" s="139"/>
      <c r="N233" s="138"/>
      <c r="O233" s="3"/>
      <c r="P233" s="3"/>
      <c r="Q233" s="3"/>
      <c r="R233" s="3"/>
      <c r="S233" s="3"/>
      <c r="T233" s="3"/>
      <c r="AF233" s="91"/>
      <c r="AI233" s="91"/>
      <c r="AK233" s="91"/>
      <c r="AL233" s="91"/>
      <c r="AM233" s="131"/>
      <c r="AR233" s="35"/>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row>
    <row r="234" spans="1:70" s="14" customFormat="1" x14ac:dyDescent="0.25">
      <c r="A234" s="3"/>
      <c r="B234" s="3"/>
      <c r="C234" s="3"/>
      <c r="D234" s="3"/>
      <c r="E234" s="3"/>
      <c r="F234" s="3"/>
      <c r="G234" s="3"/>
      <c r="H234" s="3"/>
      <c r="I234" s="3"/>
      <c r="J234" s="139"/>
      <c r="K234" s="139"/>
      <c r="L234" s="139"/>
      <c r="M234" s="139"/>
      <c r="N234" s="138"/>
      <c r="O234" s="3"/>
      <c r="P234" s="3"/>
      <c r="Q234" s="3"/>
      <c r="R234" s="3"/>
      <c r="S234" s="3"/>
      <c r="T234" s="3"/>
      <c r="AF234" s="91"/>
      <c r="AI234" s="91"/>
      <c r="AK234" s="91"/>
      <c r="AL234" s="91"/>
      <c r="AM234" s="131"/>
      <c r="AR234" s="35"/>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row>
    <row r="235" spans="1:70" s="14" customFormat="1" x14ac:dyDescent="0.25">
      <c r="A235" s="3"/>
      <c r="B235" s="3"/>
      <c r="C235" s="3"/>
      <c r="D235" s="3"/>
      <c r="E235" s="3"/>
      <c r="F235" s="3"/>
      <c r="G235" s="3"/>
      <c r="H235" s="3"/>
      <c r="I235" s="3"/>
      <c r="J235" s="139"/>
      <c r="K235" s="139"/>
      <c r="L235" s="139"/>
      <c r="M235" s="139"/>
      <c r="N235" s="138"/>
      <c r="O235" s="3"/>
      <c r="P235" s="3"/>
      <c r="Q235" s="3"/>
      <c r="R235" s="3"/>
      <c r="S235" s="3"/>
      <c r="T235" s="3"/>
      <c r="AF235" s="91"/>
      <c r="AI235" s="91"/>
      <c r="AK235" s="91"/>
      <c r="AL235" s="91"/>
      <c r="AM235" s="131"/>
      <c r="AR235" s="35"/>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row>
    <row r="236" spans="1:70" s="14" customFormat="1" x14ac:dyDescent="0.25">
      <c r="A236" s="3"/>
      <c r="B236" s="3"/>
      <c r="C236" s="3"/>
      <c r="D236" s="3"/>
      <c r="E236" s="3"/>
      <c r="F236" s="3"/>
      <c r="G236" s="3"/>
      <c r="H236" s="3"/>
      <c r="I236" s="3"/>
      <c r="J236" s="139"/>
      <c r="K236" s="139"/>
      <c r="L236" s="139"/>
      <c r="M236" s="139"/>
      <c r="N236" s="138"/>
      <c r="O236" s="3"/>
      <c r="P236" s="3"/>
      <c r="Q236" s="3"/>
      <c r="R236" s="3"/>
      <c r="S236" s="3"/>
      <c r="T236" s="3"/>
      <c r="AF236" s="91"/>
      <c r="AI236" s="91"/>
      <c r="AK236" s="91"/>
      <c r="AL236" s="91"/>
      <c r="AM236" s="131"/>
      <c r="AR236" s="35"/>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row>
    <row r="237" spans="1:70" s="14" customFormat="1" x14ac:dyDescent="0.25">
      <c r="A237" s="3"/>
      <c r="B237" s="3"/>
      <c r="C237" s="3"/>
      <c r="D237" s="3"/>
      <c r="E237" s="3"/>
      <c r="F237" s="3"/>
      <c r="G237" s="3"/>
      <c r="H237" s="3"/>
      <c r="I237" s="3"/>
      <c r="J237" s="139"/>
      <c r="K237" s="139"/>
      <c r="L237" s="139"/>
      <c r="M237" s="139"/>
      <c r="N237" s="138"/>
      <c r="O237" s="3"/>
      <c r="P237" s="3"/>
      <c r="Q237" s="3"/>
      <c r="R237" s="3"/>
      <c r="S237" s="3"/>
      <c r="T237" s="3"/>
      <c r="AF237" s="91"/>
      <c r="AI237" s="91"/>
      <c r="AK237" s="91"/>
      <c r="AL237" s="91"/>
      <c r="AM237" s="131"/>
      <c r="AR237" s="35"/>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row>
    <row r="238" spans="1:70" s="14" customFormat="1" x14ac:dyDescent="0.25">
      <c r="A238" s="3"/>
      <c r="B238" s="3"/>
      <c r="C238" s="3"/>
      <c r="D238" s="3"/>
      <c r="E238" s="3"/>
      <c r="F238" s="3"/>
      <c r="G238" s="3"/>
      <c r="H238" s="3"/>
      <c r="I238" s="3"/>
      <c r="J238" s="139"/>
      <c r="K238" s="139"/>
      <c r="L238" s="139"/>
      <c r="M238" s="139"/>
      <c r="N238" s="138"/>
      <c r="O238" s="3"/>
      <c r="P238" s="3"/>
      <c r="Q238" s="3"/>
      <c r="R238" s="3"/>
      <c r="S238" s="3"/>
      <c r="T238" s="3"/>
      <c r="AF238" s="91"/>
      <c r="AI238" s="91"/>
      <c r="AK238" s="91"/>
      <c r="AL238" s="91"/>
      <c r="AM238" s="131"/>
      <c r="AR238" s="35"/>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row>
    <row r="239" spans="1:70" s="14" customFormat="1" x14ac:dyDescent="0.25">
      <c r="A239" s="3"/>
      <c r="B239" s="3"/>
      <c r="C239" s="3"/>
      <c r="D239" s="3"/>
      <c r="E239" s="3"/>
      <c r="F239" s="3"/>
      <c r="G239" s="3"/>
      <c r="H239" s="3"/>
      <c r="I239" s="3"/>
      <c r="J239" s="139"/>
      <c r="K239" s="139"/>
      <c r="L239" s="139"/>
      <c r="M239" s="139"/>
      <c r="N239" s="138"/>
      <c r="O239" s="3"/>
      <c r="P239" s="3"/>
      <c r="Q239" s="3"/>
      <c r="R239" s="3"/>
      <c r="S239" s="3"/>
      <c r="T239" s="3"/>
      <c r="AF239" s="91"/>
      <c r="AI239" s="91"/>
      <c r="AK239" s="91"/>
      <c r="AL239" s="91"/>
      <c r="AM239" s="131"/>
      <c r="AR239" s="35"/>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row>
    <row r="240" spans="1:70" s="14" customFormat="1" x14ac:dyDescent="0.25">
      <c r="A240" s="3"/>
      <c r="B240" s="3"/>
      <c r="C240" s="3"/>
      <c r="D240" s="3"/>
      <c r="E240" s="3"/>
      <c r="F240" s="3"/>
      <c r="G240" s="3"/>
      <c r="H240" s="3"/>
      <c r="I240" s="3"/>
      <c r="J240" s="139"/>
      <c r="K240" s="139"/>
      <c r="L240" s="139"/>
      <c r="M240" s="139"/>
      <c r="N240" s="138"/>
      <c r="O240" s="3"/>
      <c r="P240" s="3"/>
      <c r="Q240" s="3"/>
      <c r="R240" s="3"/>
      <c r="S240" s="3"/>
      <c r="T240" s="3"/>
      <c r="AF240" s="91"/>
      <c r="AI240" s="91"/>
      <c r="AK240" s="91"/>
      <c r="AL240" s="91"/>
      <c r="AM240" s="131"/>
      <c r="AR240" s="35"/>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row>
    <row r="241" spans="1:70" s="14" customFormat="1" x14ac:dyDescent="0.25">
      <c r="A241" s="3"/>
      <c r="B241" s="3"/>
      <c r="C241" s="3"/>
      <c r="D241" s="3"/>
      <c r="E241" s="3"/>
      <c r="F241" s="3"/>
      <c r="G241" s="3"/>
      <c r="H241" s="3"/>
      <c r="I241" s="3"/>
      <c r="J241" s="139"/>
      <c r="K241" s="139"/>
      <c r="L241" s="139"/>
      <c r="M241" s="139"/>
      <c r="N241" s="138"/>
      <c r="O241" s="3"/>
      <c r="P241" s="3"/>
      <c r="Q241" s="3"/>
      <c r="R241" s="3"/>
      <c r="S241" s="3"/>
      <c r="T241" s="3"/>
      <c r="AF241" s="91"/>
      <c r="AI241" s="91"/>
      <c r="AK241" s="91"/>
      <c r="AL241" s="91"/>
      <c r="AM241" s="131"/>
      <c r="AR241" s="35"/>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row>
    <row r="242" spans="1:70" s="14" customFormat="1" x14ac:dyDescent="0.25">
      <c r="A242" s="3"/>
      <c r="B242" s="3"/>
      <c r="C242" s="3"/>
      <c r="D242" s="3"/>
      <c r="E242" s="3"/>
      <c r="F242" s="3"/>
      <c r="G242" s="3"/>
      <c r="H242" s="3"/>
      <c r="I242" s="3"/>
      <c r="J242" s="139"/>
      <c r="K242" s="139"/>
      <c r="L242" s="139"/>
      <c r="M242" s="139"/>
      <c r="N242" s="138"/>
      <c r="O242" s="3"/>
      <c r="P242" s="3"/>
      <c r="Q242" s="3"/>
      <c r="R242" s="3"/>
      <c r="S242" s="3"/>
      <c r="T242" s="3"/>
      <c r="AF242" s="91"/>
      <c r="AI242" s="91"/>
      <c r="AK242" s="91"/>
      <c r="AL242" s="91"/>
      <c r="AM242" s="131"/>
      <c r="AR242" s="35"/>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row>
    <row r="243" spans="1:70" s="14" customFormat="1" x14ac:dyDescent="0.25">
      <c r="A243" s="3"/>
      <c r="B243" s="3"/>
      <c r="C243" s="3"/>
      <c r="D243" s="3"/>
      <c r="E243" s="3"/>
      <c r="F243" s="3"/>
      <c r="G243" s="3"/>
      <c r="H243" s="3"/>
      <c r="I243" s="3"/>
      <c r="J243" s="139"/>
      <c r="K243" s="139"/>
      <c r="L243" s="139"/>
      <c r="M243" s="139"/>
      <c r="N243" s="138"/>
      <c r="O243" s="3"/>
      <c r="P243" s="3"/>
      <c r="Q243" s="3"/>
      <c r="R243" s="3"/>
      <c r="S243" s="3"/>
      <c r="T243" s="3"/>
      <c r="AF243" s="91"/>
      <c r="AI243" s="91"/>
      <c r="AK243" s="91"/>
      <c r="AL243" s="91"/>
      <c r="AM243" s="131"/>
      <c r="AR243" s="35"/>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row>
    <row r="244" spans="1:70" s="14" customFormat="1" x14ac:dyDescent="0.25">
      <c r="A244" s="3"/>
      <c r="B244" s="3"/>
      <c r="C244" s="3"/>
      <c r="D244" s="3"/>
      <c r="E244" s="3"/>
      <c r="F244" s="3"/>
      <c r="G244" s="3"/>
      <c r="H244" s="3"/>
      <c r="I244" s="3"/>
      <c r="J244" s="139"/>
      <c r="K244" s="139"/>
      <c r="L244" s="139"/>
      <c r="M244" s="139"/>
      <c r="N244" s="138"/>
      <c r="O244" s="3"/>
      <c r="P244" s="3"/>
      <c r="Q244" s="3"/>
      <c r="R244" s="3"/>
      <c r="S244" s="3"/>
      <c r="T244" s="3"/>
      <c r="AF244" s="91"/>
      <c r="AI244" s="91"/>
      <c r="AK244" s="91"/>
      <c r="AL244" s="91"/>
      <c r="AM244" s="131"/>
      <c r="AR244" s="35"/>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row>
    <row r="245" spans="1:70" s="14" customFormat="1" x14ac:dyDescent="0.25">
      <c r="A245" s="3"/>
      <c r="B245" s="3"/>
      <c r="C245" s="3"/>
      <c r="D245" s="3"/>
      <c r="E245" s="3"/>
      <c r="F245" s="3"/>
      <c r="G245" s="3"/>
      <c r="H245" s="3"/>
      <c r="I245" s="3"/>
      <c r="J245" s="139"/>
      <c r="K245" s="139"/>
      <c r="L245" s="139"/>
      <c r="M245" s="139"/>
      <c r="N245" s="138"/>
      <c r="O245" s="3"/>
      <c r="P245" s="3"/>
      <c r="Q245" s="3"/>
      <c r="R245" s="3"/>
      <c r="S245" s="3"/>
      <c r="T245" s="3"/>
      <c r="AF245" s="91"/>
      <c r="AI245" s="91"/>
      <c r="AK245" s="91"/>
      <c r="AL245" s="91"/>
      <c r="AM245" s="131"/>
      <c r="AR245" s="35"/>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row>
    <row r="246" spans="1:70" s="14" customFormat="1" x14ac:dyDescent="0.25">
      <c r="A246" s="3"/>
      <c r="B246" s="3"/>
      <c r="C246" s="3"/>
      <c r="D246" s="3"/>
      <c r="E246" s="3"/>
      <c r="F246" s="3"/>
      <c r="G246" s="3"/>
      <c r="H246" s="3"/>
      <c r="I246" s="3"/>
      <c r="J246" s="139"/>
      <c r="K246" s="139"/>
      <c r="L246" s="139"/>
      <c r="M246" s="139"/>
      <c r="N246" s="138"/>
      <c r="O246" s="3"/>
      <c r="P246" s="3"/>
      <c r="Q246" s="3"/>
      <c r="R246" s="3"/>
      <c r="S246" s="3"/>
      <c r="T246" s="3"/>
      <c r="AF246" s="91"/>
      <c r="AI246" s="91"/>
      <c r="AK246" s="91"/>
      <c r="AL246" s="91"/>
      <c r="AM246" s="131"/>
      <c r="AR246" s="35"/>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row>
    <row r="247" spans="1:70" s="14" customFormat="1" x14ac:dyDescent="0.25">
      <c r="A247" s="3"/>
      <c r="B247" s="3"/>
      <c r="C247" s="3"/>
      <c r="D247" s="3"/>
      <c r="E247" s="3"/>
      <c r="F247" s="3"/>
      <c r="G247" s="3"/>
      <c r="H247" s="3"/>
      <c r="I247" s="3"/>
      <c r="J247" s="139"/>
      <c r="K247" s="139"/>
      <c r="L247" s="139"/>
      <c r="M247" s="139"/>
      <c r="N247" s="138"/>
      <c r="O247" s="3"/>
      <c r="P247" s="3"/>
      <c r="Q247" s="3"/>
      <c r="R247" s="3"/>
      <c r="S247" s="3"/>
      <c r="T247" s="3"/>
      <c r="AF247" s="91"/>
      <c r="AI247" s="91"/>
      <c r="AK247" s="91"/>
      <c r="AL247" s="91"/>
      <c r="AM247" s="131"/>
      <c r="AR247" s="35"/>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row>
    <row r="248" spans="1:70" s="14" customFormat="1" x14ac:dyDescent="0.25">
      <c r="A248" s="3"/>
      <c r="B248" s="3"/>
      <c r="C248" s="3"/>
      <c r="D248" s="3"/>
      <c r="E248" s="3"/>
      <c r="F248" s="3"/>
      <c r="G248" s="3"/>
      <c r="H248" s="3"/>
      <c r="I248" s="3"/>
      <c r="J248" s="139"/>
      <c r="K248" s="139"/>
      <c r="L248" s="139"/>
      <c r="M248" s="139"/>
      <c r="N248" s="138"/>
      <c r="O248" s="3"/>
      <c r="P248" s="3"/>
      <c r="Q248" s="3"/>
      <c r="R248" s="3"/>
      <c r="S248" s="3"/>
      <c r="T248" s="3"/>
      <c r="AF248" s="91"/>
      <c r="AI248" s="91"/>
      <c r="AK248" s="91"/>
      <c r="AL248" s="91"/>
      <c r="AM248" s="131"/>
      <c r="AR248" s="35"/>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row>
    <row r="249" spans="1:70" s="14" customFormat="1" x14ac:dyDescent="0.25">
      <c r="A249" s="3"/>
      <c r="B249" s="3"/>
      <c r="C249" s="3"/>
      <c r="D249" s="3"/>
      <c r="E249" s="3"/>
      <c r="F249" s="3"/>
      <c r="G249" s="3"/>
      <c r="H249" s="3"/>
      <c r="I249" s="3"/>
      <c r="J249" s="139"/>
      <c r="K249" s="139"/>
      <c r="L249" s="139"/>
      <c r="M249" s="139"/>
      <c r="N249" s="138"/>
      <c r="O249" s="3"/>
      <c r="P249" s="3"/>
      <c r="Q249" s="3"/>
      <c r="R249" s="3"/>
      <c r="S249" s="3"/>
      <c r="T249" s="3"/>
      <c r="AF249" s="91"/>
      <c r="AI249" s="91"/>
      <c r="AK249" s="91"/>
      <c r="AL249" s="91"/>
      <c r="AM249" s="131"/>
      <c r="AR249" s="35"/>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row>
    <row r="250" spans="1:70" s="14" customFormat="1" x14ac:dyDescent="0.25">
      <c r="A250" s="3"/>
      <c r="B250" s="3"/>
      <c r="C250" s="3"/>
      <c r="D250" s="3"/>
      <c r="E250" s="3"/>
      <c r="F250" s="3"/>
      <c r="G250" s="3"/>
      <c r="H250" s="3"/>
      <c r="I250" s="3"/>
      <c r="J250" s="139"/>
      <c r="K250" s="139"/>
      <c r="L250" s="139"/>
      <c r="M250" s="139"/>
      <c r="N250" s="138"/>
      <c r="O250" s="3"/>
      <c r="P250" s="3"/>
      <c r="Q250" s="3"/>
      <c r="R250" s="3"/>
      <c r="S250" s="3"/>
      <c r="T250" s="3"/>
      <c r="AF250" s="91"/>
      <c r="AI250" s="91"/>
      <c r="AK250" s="91"/>
      <c r="AL250" s="91"/>
      <c r="AM250" s="131"/>
      <c r="AR250" s="35"/>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row>
    <row r="251" spans="1:70" s="14" customFormat="1" x14ac:dyDescent="0.25">
      <c r="A251" s="3"/>
      <c r="B251" s="3"/>
      <c r="C251" s="3"/>
      <c r="D251" s="3"/>
      <c r="E251" s="3"/>
      <c r="F251" s="3"/>
      <c r="G251" s="3"/>
      <c r="H251" s="3"/>
      <c r="I251" s="3"/>
      <c r="J251" s="139"/>
      <c r="K251" s="139"/>
      <c r="L251" s="139"/>
      <c r="M251" s="139"/>
      <c r="N251" s="138"/>
      <c r="O251" s="3"/>
      <c r="P251" s="3"/>
      <c r="Q251" s="3"/>
      <c r="R251" s="3"/>
      <c r="S251" s="3"/>
      <c r="T251" s="3"/>
      <c r="AF251" s="91"/>
      <c r="AI251" s="91"/>
      <c r="AK251" s="91"/>
      <c r="AL251" s="91"/>
      <c r="AM251" s="131"/>
      <c r="AR251" s="35"/>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row>
    <row r="252" spans="1:70" s="14" customFormat="1" x14ac:dyDescent="0.25">
      <c r="A252" s="3"/>
      <c r="B252" s="3"/>
      <c r="C252" s="3"/>
      <c r="D252" s="3"/>
      <c r="E252" s="3"/>
      <c r="F252" s="3"/>
      <c r="G252" s="3"/>
      <c r="H252" s="3"/>
      <c r="I252" s="3"/>
      <c r="J252" s="139"/>
      <c r="K252" s="139"/>
      <c r="L252" s="139"/>
      <c r="M252" s="139"/>
      <c r="N252" s="138"/>
      <c r="O252" s="3"/>
      <c r="P252" s="3"/>
      <c r="Q252" s="3"/>
      <c r="R252" s="3"/>
      <c r="S252" s="3"/>
      <c r="T252" s="3"/>
      <c r="AF252" s="91"/>
      <c r="AI252" s="91"/>
      <c r="AK252" s="91"/>
      <c r="AL252" s="91"/>
      <c r="AM252" s="131"/>
      <c r="AR252" s="35"/>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row>
    <row r="253" spans="1:70" s="14" customFormat="1" x14ac:dyDescent="0.25">
      <c r="A253" s="3"/>
      <c r="B253" s="3"/>
      <c r="C253" s="3"/>
      <c r="D253" s="3"/>
      <c r="E253" s="3"/>
      <c r="F253" s="3"/>
      <c r="G253" s="3"/>
      <c r="H253" s="3"/>
      <c r="I253" s="3"/>
      <c r="J253" s="139"/>
      <c r="K253" s="139"/>
      <c r="L253" s="139"/>
      <c r="M253" s="139"/>
      <c r="N253" s="138"/>
      <c r="O253" s="3"/>
      <c r="P253" s="3"/>
      <c r="Q253" s="3"/>
      <c r="R253" s="3"/>
      <c r="S253" s="3"/>
      <c r="T253" s="3"/>
      <c r="AF253" s="91"/>
      <c r="AI253" s="91"/>
      <c r="AK253" s="91"/>
      <c r="AL253" s="91"/>
      <c r="AM253" s="131"/>
      <c r="AR253" s="35"/>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row>
    <row r="254" spans="1:70" s="14" customFormat="1" x14ac:dyDescent="0.25">
      <c r="A254" s="3"/>
      <c r="B254" s="3"/>
      <c r="C254" s="3"/>
      <c r="D254" s="3"/>
      <c r="E254" s="3"/>
      <c r="F254" s="3"/>
      <c r="G254" s="3"/>
      <c r="H254" s="3"/>
      <c r="I254" s="3"/>
      <c r="J254" s="139"/>
      <c r="K254" s="139"/>
      <c r="L254" s="139"/>
      <c r="M254" s="139"/>
      <c r="N254" s="138"/>
      <c r="O254" s="3"/>
      <c r="P254" s="3"/>
      <c r="Q254" s="3"/>
      <c r="R254" s="3"/>
      <c r="S254" s="3"/>
      <c r="T254" s="3"/>
      <c r="AF254" s="91"/>
      <c r="AI254" s="91"/>
      <c r="AK254" s="91"/>
      <c r="AL254" s="91"/>
      <c r="AM254" s="131"/>
      <c r="AR254" s="35"/>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row>
    <row r="255" spans="1:70" s="14" customFormat="1" x14ac:dyDescent="0.25">
      <c r="A255" s="3"/>
      <c r="B255" s="3"/>
      <c r="C255" s="3"/>
      <c r="D255" s="3"/>
      <c r="E255" s="3"/>
      <c r="F255" s="3"/>
      <c r="G255" s="3"/>
      <c r="H255" s="3"/>
      <c r="I255" s="3"/>
      <c r="J255" s="139"/>
      <c r="K255" s="139"/>
      <c r="L255" s="139"/>
      <c r="M255" s="139"/>
      <c r="N255" s="138"/>
      <c r="O255" s="3"/>
      <c r="P255" s="3"/>
      <c r="Q255" s="3"/>
      <c r="R255" s="3"/>
      <c r="S255" s="3"/>
      <c r="T255" s="3"/>
      <c r="AF255" s="91"/>
      <c r="AI255" s="91"/>
      <c r="AK255" s="91"/>
      <c r="AL255" s="91"/>
      <c r="AM255" s="131"/>
      <c r="AR255" s="35"/>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row>
    <row r="256" spans="1:70" s="14" customFormat="1" x14ac:dyDescent="0.25">
      <c r="A256" s="3"/>
      <c r="B256" s="3"/>
      <c r="C256" s="3"/>
      <c r="D256" s="3"/>
      <c r="E256" s="3"/>
      <c r="F256" s="3"/>
      <c r="G256" s="3"/>
      <c r="H256" s="3"/>
      <c r="I256" s="3"/>
      <c r="J256" s="139"/>
      <c r="K256" s="139"/>
      <c r="L256" s="139"/>
      <c r="M256" s="139"/>
      <c r="N256" s="138"/>
      <c r="O256" s="3"/>
      <c r="P256" s="3"/>
      <c r="Q256" s="3"/>
      <c r="R256" s="3"/>
      <c r="S256" s="3"/>
      <c r="T256" s="3"/>
      <c r="AF256" s="91"/>
      <c r="AI256" s="91"/>
      <c r="AK256" s="91"/>
      <c r="AL256" s="91"/>
      <c r="AM256" s="131"/>
      <c r="AR256" s="35"/>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row>
    <row r="257" spans="1:70" s="14" customFormat="1" x14ac:dyDescent="0.25">
      <c r="A257" s="3"/>
      <c r="B257" s="3"/>
      <c r="C257" s="3"/>
      <c r="D257" s="3"/>
      <c r="E257" s="3"/>
      <c r="F257" s="3"/>
      <c r="G257" s="3"/>
      <c r="H257" s="3"/>
      <c r="I257" s="3"/>
      <c r="J257" s="139"/>
      <c r="K257" s="139"/>
      <c r="L257" s="139"/>
      <c r="M257" s="139"/>
      <c r="N257" s="138"/>
      <c r="O257" s="3"/>
      <c r="P257" s="3"/>
      <c r="Q257" s="3"/>
      <c r="R257" s="3"/>
      <c r="S257" s="3"/>
      <c r="T257" s="3"/>
      <c r="AF257" s="91"/>
      <c r="AI257" s="91"/>
      <c r="AK257" s="91"/>
      <c r="AL257" s="91"/>
      <c r="AM257" s="131"/>
      <c r="AR257" s="35"/>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row>
    <row r="258" spans="1:70" s="14" customFormat="1" x14ac:dyDescent="0.25">
      <c r="A258" s="3"/>
      <c r="B258" s="3"/>
      <c r="C258" s="3"/>
      <c r="D258" s="3"/>
      <c r="E258" s="3"/>
      <c r="F258" s="3"/>
      <c r="G258" s="3"/>
      <c r="H258" s="3"/>
      <c r="I258" s="3"/>
      <c r="J258" s="139"/>
      <c r="K258" s="139"/>
      <c r="L258" s="139"/>
      <c r="M258" s="139"/>
      <c r="N258" s="138"/>
      <c r="O258" s="3"/>
      <c r="P258" s="3"/>
      <c r="Q258" s="3"/>
      <c r="R258" s="3"/>
      <c r="S258" s="3"/>
      <c r="T258" s="3"/>
      <c r="AF258" s="91"/>
      <c r="AI258" s="91"/>
      <c r="AK258" s="91"/>
      <c r="AL258" s="91"/>
      <c r="AM258" s="131"/>
      <c r="AR258" s="35"/>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row>
    <row r="259" spans="1:70" s="14" customFormat="1" x14ac:dyDescent="0.25">
      <c r="A259" s="3"/>
      <c r="B259" s="3"/>
      <c r="C259" s="3"/>
      <c r="D259" s="3"/>
      <c r="E259" s="3"/>
      <c r="F259" s="3"/>
      <c r="G259" s="3"/>
      <c r="H259" s="3"/>
      <c r="I259" s="3"/>
      <c r="J259" s="139"/>
      <c r="K259" s="139"/>
      <c r="L259" s="139"/>
      <c r="M259" s="139"/>
      <c r="N259" s="138"/>
      <c r="O259" s="3"/>
      <c r="P259" s="3"/>
      <c r="Q259" s="3"/>
      <c r="R259" s="3"/>
      <c r="S259" s="3"/>
      <c r="T259" s="3"/>
      <c r="AF259" s="91"/>
      <c r="AI259" s="91"/>
      <c r="AK259" s="91"/>
      <c r="AL259" s="91"/>
      <c r="AM259" s="131"/>
      <c r="AR259" s="35"/>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row>
    <row r="260" spans="1:70" s="14" customFormat="1" x14ac:dyDescent="0.25">
      <c r="A260" s="3"/>
      <c r="B260" s="3"/>
      <c r="C260" s="3"/>
      <c r="D260" s="3"/>
      <c r="E260" s="3"/>
      <c r="F260" s="3"/>
      <c r="G260" s="3"/>
      <c r="H260" s="3"/>
      <c r="I260" s="3"/>
      <c r="J260" s="139"/>
      <c r="K260" s="139"/>
      <c r="L260" s="139"/>
      <c r="M260" s="139"/>
      <c r="N260" s="138"/>
      <c r="O260" s="3"/>
      <c r="P260" s="3"/>
      <c r="Q260" s="3"/>
      <c r="R260" s="3"/>
      <c r="S260" s="3"/>
      <c r="T260" s="3"/>
      <c r="AF260" s="91"/>
      <c r="AI260" s="91"/>
      <c r="AK260" s="91"/>
      <c r="AL260" s="91"/>
      <c r="AM260" s="131"/>
      <c r="AR260" s="35"/>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row>
    <row r="261" spans="1:70" s="14" customFormat="1" x14ac:dyDescent="0.25">
      <c r="A261" s="3"/>
      <c r="B261" s="3"/>
      <c r="C261" s="3"/>
      <c r="D261" s="3"/>
      <c r="E261" s="3"/>
      <c r="F261" s="3"/>
      <c r="G261" s="3"/>
      <c r="H261" s="3"/>
      <c r="I261" s="3"/>
      <c r="J261" s="139"/>
      <c r="K261" s="139"/>
      <c r="L261" s="139"/>
      <c r="M261" s="139"/>
      <c r="N261" s="138"/>
      <c r="O261" s="3"/>
      <c r="P261" s="3"/>
      <c r="Q261" s="3"/>
      <c r="R261" s="3"/>
      <c r="S261" s="3"/>
      <c r="T261" s="3"/>
      <c r="AF261" s="91"/>
      <c r="AI261" s="91"/>
      <c r="AK261" s="91"/>
      <c r="AL261" s="91"/>
      <c r="AM261" s="131"/>
      <c r="AR261" s="35"/>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row>
    <row r="262" spans="1:70" s="14" customFormat="1" x14ac:dyDescent="0.25">
      <c r="A262" s="3"/>
      <c r="B262" s="3"/>
      <c r="C262" s="3"/>
      <c r="D262" s="3"/>
      <c r="E262" s="3"/>
      <c r="F262" s="3"/>
      <c r="G262" s="3"/>
      <c r="H262" s="3"/>
      <c r="I262" s="3"/>
      <c r="J262" s="139"/>
      <c r="K262" s="139"/>
      <c r="L262" s="139"/>
      <c r="M262" s="139"/>
      <c r="N262" s="138"/>
      <c r="O262" s="3"/>
      <c r="P262" s="3"/>
      <c r="Q262" s="3"/>
      <c r="R262" s="3"/>
      <c r="S262" s="3"/>
      <c r="T262" s="3"/>
      <c r="AF262" s="91"/>
      <c r="AI262" s="91"/>
      <c r="AK262" s="91"/>
      <c r="AL262" s="91"/>
      <c r="AM262" s="131"/>
      <c r="AR262" s="35"/>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row>
    <row r="263" spans="1:70" s="14" customFormat="1" x14ac:dyDescent="0.25">
      <c r="A263" s="3"/>
      <c r="B263" s="3"/>
      <c r="C263" s="3"/>
      <c r="D263" s="3"/>
      <c r="E263" s="3"/>
      <c r="F263" s="3"/>
      <c r="G263" s="3"/>
      <c r="H263" s="3"/>
      <c r="I263" s="3"/>
      <c r="J263" s="139"/>
      <c r="K263" s="139"/>
      <c r="L263" s="139"/>
      <c r="M263" s="139"/>
      <c r="N263" s="138"/>
      <c r="O263" s="3"/>
      <c r="P263" s="3"/>
      <c r="Q263" s="3"/>
      <c r="R263" s="3"/>
      <c r="S263" s="3"/>
      <c r="T263" s="3"/>
      <c r="AF263" s="91"/>
      <c r="AI263" s="91"/>
      <c r="AK263" s="91"/>
      <c r="AL263" s="91"/>
      <c r="AM263" s="131"/>
      <c r="AR263" s="35"/>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row>
    <row r="264" spans="1:70" s="14" customFormat="1" x14ac:dyDescent="0.25">
      <c r="A264" s="3"/>
      <c r="B264" s="3"/>
      <c r="C264" s="3"/>
      <c r="D264" s="3"/>
      <c r="E264" s="3"/>
      <c r="F264" s="3"/>
      <c r="G264" s="3"/>
      <c r="H264" s="3"/>
      <c r="I264" s="3"/>
      <c r="J264" s="139"/>
      <c r="K264" s="139"/>
      <c r="L264" s="139"/>
      <c r="M264" s="139"/>
      <c r="N264" s="138"/>
      <c r="O264" s="3"/>
      <c r="P264" s="3"/>
      <c r="Q264" s="3"/>
      <c r="R264" s="3"/>
      <c r="S264" s="3"/>
      <c r="T264" s="3"/>
      <c r="AF264" s="91"/>
      <c r="AI264" s="91"/>
      <c r="AK264" s="91"/>
      <c r="AL264" s="91"/>
      <c r="AM264" s="131"/>
      <c r="AR264" s="35"/>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row>
    <row r="265" spans="1:70" s="14" customFormat="1" x14ac:dyDescent="0.25">
      <c r="A265" s="3"/>
      <c r="B265" s="3"/>
      <c r="C265" s="3"/>
      <c r="D265" s="3"/>
      <c r="E265" s="3"/>
      <c r="F265" s="3"/>
      <c r="G265" s="3"/>
      <c r="H265" s="3"/>
      <c r="I265" s="3"/>
      <c r="J265" s="139"/>
      <c r="K265" s="139"/>
      <c r="L265" s="139"/>
      <c r="M265" s="139"/>
      <c r="N265" s="138"/>
      <c r="O265" s="3"/>
      <c r="P265" s="3"/>
      <c r="Q265" s="3"/>
      <c r="R265" s="3"/>
      <c r="S265" s="3"/>
      <c r="T265" s="3"/>
      <c r="AF265" s="91"/>
      <c r="AI265" s="91"/>
      <c r="AK265" s="91"/>
      <c r="AL265" s="91"/>
      <c r="AM265" s="131"/>
      <c r="AR265" s="35"/>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row>
    <row r="266" spans="1:70" s="14" customFormat="1" x14ac:dyDescent="0.25">
      <c r="A266" s="3"/>
      <c r="B266" s="3"/>
      <c r="C266" s="3"/>
      <c r="D266" s="3"/>
      <c r="E266" s="3"/>
      <c r="F266" s="3"/>
      <c r="G266" s="3"/>
      <c r="H266" s="3"/>
      <c r="I266" s="3"/>
      <c r="J266" s="139"/>
      <c r="K266" s="139"/>
      <c r="L266" s="139"/>
      <c r="M266" s="139"/>
      <c r="N266" s="138"/>
      <c r="O266" s="3"/>
      <c r="P266" s="3"/>
      <c r="Q266" s="3"/>
      <c r="R266" s="3"/>
      <c r="S266" s="3"/>
      <c r="T266" s="3"/>
      <c r="AF266" s="91"/>
      <c r="AI266" s="91"/>
      <c r="AK266" s="91"/>
      <c r="AL266" s="91"/>
      <c r="AM266" s="131"/>
      <c r="AR266" s="35"/>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row>
    <row r="267" spans="1:70" s="14" customFormat="1" x14ac:dyDescent="0.25">
      <c r="A267" s="3"/>
      <c r="B267" s="3"/>
      <c r="C267" s="3"/>
      <c r="D267" s="3"/>
      <c r="E267" s="3"/>
      <c r="F267" s="3"/>
      <c r="G267" s="3"/>
      <c r="H267" s="3"/>
      <c r="I267" s="3"/>
      <c r="J267" s="139"/>
      <c r="K267" s="139"/>
      <c r="L267" s="139"/>
      <c r="M267" s="139"/>
      <c r="N267" s="138"/>
      <c r="O267" s="3"/>
      <c r="P267" s="3"/>
      <c r="Q267" s="3"/>
      <c r="R267" s="3"/>
      <c r="S267" s="3"/>
      <c r="T267" s="3"/>
      <c r="AF267" s="91"/>
      <c r="AI267" s="91"/>
      <c r="AK267" s="91"/>
      <c r="AL267" s="91"/>
      <c r="AM267" s="131"/>
      <c r="AR267" s="35"/>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row>
    <row r="268" spans="1:70" s="14" customFormat="1" x14ac:dyDescent="0.25">
      <c r="A268" s="3"/>
      <c r="B268" s="3"/>
      <c r="C268" s="3"/>
      <c r="D268" s="3"/>
      <c r="E268" s="3"/>
      <c r="F268" s="3"/>
      <c r="G268" s="3"/>
      <c r="H268" s="3"/>
      <c r="I268" s="3"/>
      <c r="J268" s="139"/>
      <c r="K268" s="139"/>
      <c r="L268" s="139"/>
      <c r="M268" s="139"/>
      <c r="N268" s="138"/>
      <c r="O268" s="3"/>
      <c r="P268" s="3"/>
      <c r="Q268" s="3"/>
      <c r="R268" s="3"/>
      <c r="S268" s="3"/>
      <c r="T268" s="3"/>
      <c r="AF268" s="91"/>
      <c r="AI268" s="91"/>
      <c r="AK268" s="91"/>
      <c r="AL268" s="91"/>
      <c r="AM268" s="131"/>
      <c r="AR268" s="35"/>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row>
    <row r="269" spans="1:70" s="14" customFormat="1" x14ac:dyDescent="0.25">
      <c r="A269" s="3"/>
      <c r="B269" s="3"/>
      <c r="C269" s="3"/>
      <c r="D269" s="3"/>
      <c r="E269" s="3"/>
      <c r="F269" s="3"/>
      <c r="G269" s="3"/>
      <c r="H269" s="3"/>
      <c r="I269" s="3"/>
      <c r="J269" s="139"/>
      <c r="K269" s="139"/>
      <c r="L269" s="139"/>
      <c r="M269" s="139"/>
      <c r="N269" s="138"/>
      <c r="O269" s="3"/>
      <c r="P269" s="3"/>
      <c r="Q269" s="3"/>
      <c r="R269" s="3"/>
      <c r="S269" s="3"/>
      <c r="T269" s="3"/>
      <c r="AF269" s="91"/>
      <c r="AI269" s="91"/>
      <c r="AK269" s="91"/>
      <c r="AL269" s="91"/>
      <c r="AM269" s="131"/>
      <c r="AR269" s="35"/>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row>
    <row r="270" spans="1:70" s="14" customFormat="1" x14ac:dyDescent="0.25">
      <c r="A270" s="3"/>
      <c r="B270" s="3"/>
      <c r="C270" s="3"/>
      <c r="D270" s="3"/>
      <c r="E270" s="3"/>
      <c r="F270" s="3"/>
      <c r="G270" s="3"/>
      <c r="H270" s="3"/>
      <c r="I270" s="3"/>
      <c r="J270" s="139"/>
      <c r="K270" s="139"/>
      <c r="L270" s="139"/>
      <c r="M270" s="139"/>
      <c r="N270" s="138"/>
      <c r="O270" s="3"/>
      <c r="P270" s="3"/>
      <c r="Q270" s="3"/>
      <c r="R270" s="3"/>
      <c r="S270" s="3"/>
      <c r="T270" s="3"/>
      <c r="AF270" s="91"/>
      <c r="AI270" s="91"/>
      <c r="AK270" s="91"/>
      <c r="AL270" s="91"/>
      <c r="AM270" s="131"/>
      <c r="AR270" s="35"/>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row>
    <row r="271" spans="1:70" s="14" customFormat="1" x14ac:dyDescent="0.25">
      <c r="A271" s="3"/>
      <c r="B271" s="3"/>
      <c r="C271" s="3"/>
      <c r="D271" s="3"/>
      <c r="E271" s="3"/>
      <c r="F271" s="3"/>
      <c r="G271" s="3"/>
      <c r="H271" s="3"/>
      <c r="I271" s="3"/>
      <c r="J271" s="139"/>
      <c r="K271" s="139"/>
      <c r="L271" s="139"/>
      <c r="M271" s="139"/>
      <c r="N271" s="138"/>
      <c r="O271" s="3"/>
      <c r="P271" s="3"/>
      <c r="Q271" s="3"/>
      <c r="R271" s="3"/>
      <c r="S271" s="3"/>
      <c r="T271" s="3"/>
      <c r="AF271" s="91"/>
      <c r="AI271" s="91"/>
      <c r="AK271" s="91"/>
      <c r="AL271" s="91"/>
      <c r="AM271" s="131"/>
      <c r="AR271" s="35"/>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row>
    <row r="272" spans="1:70" s="14" customFormat="1" x14ac:dyDescent="0.25">
      <c r="A272" s="3"/>
      <c r="B272" s="3"/>
      <c r="C272" s="3"/>
      <c r="D272" s="3"/>
      <c r="E272" s="3"/>
      <c r="F272" s="3"/>
      <c r="G272" s="3"/>
      <c r="H272" s="3"/>
      <c r="I272" s="3"/>
      <c r="J272" s="139"/>
      <c r="K272" s="139"/>
      <c r="L272" s="139"/>
      <c r="M272" s="139"/>
      <c r="N272" s="138"/>
      <c r="O272" s="3"/>
      <c r="P272" s="3"/>
      <c r="Q272" s="3"/>
      <c r="R272" s="3"/>
      <c r="S272" s="3"/>
      <c r="T272" s="3"/>
      <c r="AF272" s="91"/>
      <c r="AI272" s="91"/>
      <c r="AK272" s="91"/>
      <c r="AL272" s="91"/>
      <c r="AM272" s="131"/>
      <c r="AR272" s="35"/>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row>
    <row r="273" spans="1:70" s="14" customFormat="1" x14ac:dyDescent="0.25">
      <c r="A273" s="3"/>
      <c r="B273" s="3"/>
      <c r="C273" s="3"/>
      <c r="D273" s="3"/>
      <c r="E273" s="3"/>
      <c r="F273" s="3"/>
      <c r="G273" s="3"/>
      <c r="H273" s="3"/>
      <c r="I273" s="3"/>
      <c r="J273" s="139"/>
      <c r="K273" s="139"/>
      <c r="L273" s="139"/>
      <c r="M273" s="139"/>
      <c r="N273" s="138"/>
      <c r="O273" s="3"/>
      <c r="P273" s="3"/>
      <c r="Q273" s="3"/>
      <c r="R273" s="3"/>
      <c r="S273" s="3"/>
      <c r="T273" s="3"/>
      <c r="AF273" s="91"/>
      <c r="AI273" s="91"/>
      <c r="AK273" s="91"/>
      <c r="AL273" s="91"/>
      <c r="AM273" s="131"/>
      <c r="AR273" s="35"/>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row>
    <row r="274" spans="1:70" s="14" customFormat="1" x14ac:dyDescent="0.25">
      <c r="A274" s="3"/>
      <c r="B274" s="3"/>
      <c r="C274" s="3"/>
      <c r="D274" s="3"/>
      <c r="E274" s="3"/>
      <c r="F274" s="3"/>
      <c r="G274" s="3"/>
      <c r="H274" s="3"/>
      <c r="I274" s="3"/>
      <c r="J274" s="139"/>
      <c r="K274" s="139"/>
      <c r="L274" s="139"/>
      <c r="M274" s="139"/>
      <c r="N274" s="138"/>
      <c r="O274" s="3"/>
      <c r="P274" s="3"/>
      <c r="Q274" s="3"/>
      <c r="R274" s="3"/>
      <c r="S274" s="3"/>
      <c r="T274" s="3"/>
      <c r="AF274" s="91"/>
      <c r="AI274" s="91"/>
      <c r="AK274" s="91"/>
      <c r="AL274" s="91"/>
      <c r="AM274" s="131"/>
      <c r="AR274" s="35"/>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row>
    <row r="275" spans="1:70" s="14" customFormat="1" x14ac:dyDescent="0.25">
      <c r="A275" s="3"/>
      <c r="B275" s="3"/>
      <c r="C275" s="3"/>
      <c r="D275" s="3"/>
      <c r="E275" s="3"/>
      <c r="F275" s="3"/>
      <c r="G275" s="3"/>
      <c r="H275" s="3"/>
      <c r="I275" s="3"/>
      <c r="J275" s="139"/>
      <c r="K275" s="139"/>
      <c r="L275" s="139"/>
      <c r="M275" s="139"/>
      <c r="N275" s="138"/>
      <c r="O275" s="3"/>
      <c r="P275" s="3"/>
      <c r="Q275" s="3"/>
      <c r="R275" s="3"/>
      <c r="S275" s="3"/>
      <c r="T275" s="3"/>
      <c r="AF275" s="91"/>
      <c r="AI275" s="91"/>
      <c r="AK275" s="91"/>
      <c r="AL275" s="91"/>
      <c r="AM275" s="131"/>
      <c r="AR275" s="35"/>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row>
    <row r="276" spans="1:70" s="14" customFormat="1" x14ac:dyDescent="0.25">
      <c r="A276" s="3"/>
      <c r="B276" s="3"/>
      <c r="C276" s="3"/>
      <c r="D276" s="3"/>
      <c r="E276" s="3"/>
      <c r="F276" s="3"/>
      <c r="G276" s="3"/>
      <c r="H276" s="3"/>
      <c r="I276" s="3"/>
      <c r="J276" s="139"/>
      <c r="K276" s="139"/>
      <c r="L276" s="139"/>
      <c r="M276" s="139"/>
      <c r="N276" s="138"/>
      <c r="O276" s="3"/>
      <c r="P276" s="3"/>
      <c r="Q276" s="3"/>
      <c r="R276" s="3"/>
      <c r="S276" s="3"/>
      <c r="T276" s="3"/>
      <c r="AF276" s="91"/>
      <c r="AI276" s="91"/>
      <c r="AK276" s="91"/>
      <c r="AL276" s="91"/>
      <c r="AM276" s="131"/>
      <c r="AR276" s="35"/>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row>
    <row r="277" spans="1:70" s="14" customFormat="1" x14ac:dyDescent="0.25">
      <c r="A277" s="3"/>
      <c r="B277" s="3"/>
      <c r="C277" s="3"/>
      <c r="D277" s="3"/>
      <c r="E277" s="3"/>
      <c r="F277" s="3"/>
      <c r="G277" s="3"/>
      <c r="H277" s="3"/>
      <c r="I277" s="3"/>
      <c r="J277" s="139"/>
      <c r="K277" s="139"/>
      <c r="L277" s="139"/>
      <c r="M277" s="139"/>
      <c r="N277" s="138"/>
      <c r="O277" s="3"/>
      <c r="P277" s="3"/>
      <c r="Q277" s="3"/>
      <c r="R277" s="3"/>
      <c r="S277" s="3"/>
      <c r="T277" s="3"/>
      <c r="AF277" s="91"/>
      <c r="AI277" s="91"/>
      <c r="AK277" s="91"/>
      <c r="AL277" s="91"/>
      <c r="AM277" s="131"/>
      <c r="AR277" s="35"/>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row>
    <row r="278" spans="1:70" s="14" customFormat="1" x14ac:dyDescent="0.25">
      <c r="A278" s="3"/>
      <c r="B278" s="3"/>
      <c r="C278" s="3"/>
      <c r="D278" s="3"/>
      <c r="E278" s="3"/>
      <c r="F278" s="3"/>
      <c r="G278" s="3"/>
      <c r="H278" s="3"/>
      <c r="I278" s="3"/>
      <c r="J278" s="139"/>
      <c r="K278" s="139"/>
      <c r="L278" s="139"/>
      <c r="M278" s="139"/>
      <c r="N278" s="138"/>
      <c r="O278" s="3"/>
      <c r="P278" s="3"/>
      <c r="Q278" s="3"/>
      <c r="R278" s="3"/>
      <c r="S278" s="3"/>
      <c r="T278" s="3"/>
      <c r="AF278" s="91"/>
      <c r="AI278" s="91"/>
      <c r="AK278" s="91"/>
      <c r="AL278" s="91"/>
      <c r="AM278" s="131"/>
      <c r="AR278" s="35"/>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row>
    <row r="279" spans="1:70" s="14" customFormat="1" x14ac:dyDescent="0.25">
      <c r="A279" s="3"/>
      <c r="B279" s="3"/>
      <c r="C279" s="3"/>
      <c r="D279" s="3"/>
      <c r="E279" s="3"/>
      <c r="F279" s="3"/>
      <c r="G279" s="3"/>
      <c r="H279" s="3"/>
      <c r="I279" s="3"/>
      <c r="J279" s="139"/>
      <c r="K279" s="139"/>
      <c r="L279" s="139"/>
      <c r="M279" s="139"/>
      <c r="N279" s="138"/>
      <c r="O279" s="3"/>
      <c r="P279" s="3"/>
      <c r="Q279" s="3"/>
      <c r="R279" s="3"/>
      <c r="S279" s="3"/>
      <c r="T279" s="3"/>
      <c r="AF279" s="91"/>
      <c r="AI279" s="91"/>
      <c r="AK279" s="91"/>
      <c r="AL279" s="91"/>
      <c r="AM279" s="131"/>
      <c r="AR279" s="35"/>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row>
    <row r="280" spans="1:70" s="14" customFormat="1" x14ac:dyDescent="0.25">
      <c r="A280" s="3"/>
      <c r="B280" s="3"/>
      <c r="C280" s="3"/>
      <c r="D280" s="3"/>
      <c r="E280" s="3"/>
      <c r="F280" s="3"/>
      <c r="G280" s="3"/>
      <c r="H280" s="3"/>
      <c r="I280" s="3"/>
      <c r="J280" s="139"/>
      <c r="K280" s="139"/>
      <c r="L280" s="139"/>
      <c r="M280" s="139"/>
      <c r="N280" s="138"/>
      <c r="O280" s="3"/>
      <c r="P280" s="3"/>
      <c r="Q280" s="3"/>
      <c r="R280" s="3"/>
      <c r="S280" s="3"/>
      <c r="T280" s="3"/>
      <c r="AF280" s="91"/>
      <c r="AI280" s="91"/>
      <c r="AK280" s="91"/>
      <c r="AL280" s="91"/>
      <c r="AM280" s="131"/>
      <c r="AR280" s="35"/>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row>
    <row r="281" spans="1:70" s="14" customFormat="1" x14ac:dyDescent="0.25">
      <c r="A281" s="3"/>
      <c r="B281" s="3"/>
      <c r="C281" s="3"/>
      <c r="D281" s="3"/>
      <c r="E281" s="3"/>
      <c r="F281" s="3"/>
      <c r="G281" s="3"/>
      <c r="H281" s="3"/>
      <c r="I281" s="3"/>
      <c r="J281" s="139"/>
      <c r="K281" s="139"/>
      <c r="L281" s="139"/>
      <c r="M281" s="139"/>
      <c r="N281" s="138"/>
      <c r="O281" s="3"/>
      <c r="P281" s="3"/>
      <c r="Q281" s="3"/>
      <c r="R281" s="3"/>
      <c r="S281" s="3"/>
      <c r="T281" s="3"/>
      <c r="AF281" s="91"/>
      <c r="AI281" s="91"/>
      <c r="AK281" s="91"/>
      <c r="AL281" s="91"/>
      <c r="AM281" s="131"/>
      <c r="AR281" s="35"/>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row>
    <row r="282" spans="1:70" s="14" customFormat="1" x14ac:dyDescent="0.25">
      <c r="A282" s="3"/>
      <c r="B282" s="3"/>
      <c r="C282" s="3"/>
      <c r="D282" s="3"/>
      <c r="E282" s="3"/>
      <c r="F282" s="3"/>
      <c r="G282" s="3"/>
      <c r="H282" s="3"/>
      <c r="I282" s="3"/>
      <c r="J282" s="139"/>
      <c r="K282" s="139"/>
      <c r="L282" s="139"/>
      <c r="M282" s="139"/>
      <c r="N282" s="138"/>
      <c r="O282" s="3"/>
      <c r="P282" s="3"/>
      <c r="Q282" s="3"/>
      <c r="R282" s="3"/>
      <c r="S282" s="3"/>
      <c r="T282" s="3"/>
      <c r="AF282" s="91"/>
      <c r="AI282" s="91"/>
      <c r="AK282" s="91"/>
      <c r="AL282" s="91"/>
      <c r="AM282" s="131"/>
      <c r="AR282" s="35"/>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row>
    <row r="283" spans="1:70" s="14" customFormat="1" x14ac:dyDescent="0.25">
      <c r="A283" s="3"/>
      <c r="B283" s="3"/>
      <c r="C283" s="3"/>
      <c r="D283" s="3"/>
      <c r="E283" s="3"/>
      <c r="F283" s="3"/>
      <c r="G283" s="3"/>
      <c r="H283" s="3"/>
      <c r="I283" s="3"/>
      <c r="J283" s="139"/>
      <c r="K283" s="139"/>
      <c r="L283" s="139"/>
      <c r="M283" s="139"/>
      <c r="N283" s="138"/>
      <c r="O283" s="3"/>
      <c r="P283" s="3"/>
      <c r="Q283" s="3"/>
      <c r="R283" s="3"/>
      <c r="S283" s="3"/>
      <c r="T283" s="3"/>
      <c r="AF283" s="91"/>
      <c r="AI283" s="91"/>
      <c r="AK283" s="91"/>
      <c r="AL283" s="91"/>
      <c r="AM283" s="131"/>
      <c r="AR283" s="35"/>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row>
    <row r="284" spans="1:70" s="14" customFormat="1" x14ac:dyDescent="0.25">
      <c r="A284" s="3"/>
      <c r="B284" s="3"/>
      <c r="C284" s="3"/>
      <c r="D284" s="3"/>
      <c r="E284" s="3"/>
      <c r="F284" s="3"/>
      <c r="G284" s="3"/>
      <c r="H284" s="3"/>
      <c r="I284" s="3"/>
      <c r="J284" s="139"/>
      <c r="K284" s="139"/>
      <c r="L284" s="139"/>
      <c r="M284" s="139"/>
      <c r="N284" s="138"/>
      <c r="O284" s="3"/>
      <c r="P284" s="3"/>
      <c r="Q284" s="3"/>
      <c r="R284" s="3"/>
      <c r="S284" s="3"/>
      <c r="T284" s="3"/>
      <c r="AF284" s="91"/>
      <c r="AI284" s="91"/>
      <c r="AK284" s="91"/>
      <c r="AL284" s="91"/>
      <c r="AM284" s="131"/>
      <c r="AR284" s="35"/>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row>
    <row r="285" spans="1:70" s="14" customFormat="1" x14ac:dyDescent="0.25">
      <c r="A285" s="3"/>
      <c r="B285" s="3"/>
      <c r="C285" s="3"/>
      <c r="D285" s="3"/>
      <c r="E285" s="3"/>
      <c r="F285" s="3"/>
      <c r="G285" s="3"/>
      <c r="H285" s="3"/>
      <c r="I285" s="3"/>
      <c r="J285" s="139"/>
      <c r="K285" s="139"/>
      <c r="L285" s="139"/>
      <c r="M285" s="139"/>
      <c r="N285" s="138"/>
      <c r="O285" s="3"/>
      <c r="P285" s="3"/>
      <c r="Q285" s="3"/>
      <c r="R285" s="3"/>
      <c r="S285" s="3"/>
      <c r="T285" s="3"/>
      <c r="AF285" s="91"/>
      <c r="AI285" s="91"/>
      <c r="AK285" s="91"/>
      <c r="AL285" s="91"/>
      <c r="AM285" s="131"/>
      <c r="AR285" s="35"/>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row>
    <row r="286" spans="1:70" s="14" customFormat="1" x14ac:dyDescent="0.25">
      <c r="A286" s="3"/>
      <c r="B286" s="3"/>
      <c r="C286" s="3"/>
      <c r="D286" s="3"/>
      <c r="E286" s="3"/>
      <c r="F286" s="3"/>
      <c r="G286" s="3"/>
      <c r="H286" s="3"/>
      <c r="I286" s="3"/>
      <c r="J286" s="139"/>
      <c r="K286" s="139"/>
      <c r="L286" s="139"/>
      <c r="M286" s="139"/>
      <c r="N286" s="138"/>
      <c r="O286" s="3"/>
      <c r="P286" s="3"/>
      <c r="Q286" s="3"/>
      <c r="R286" s="3"/>
      <c r="S286" s="3"/>
      <c r="T286" s="3"/>
      <c r="AF286" s="91"/>
      <c r="AI286" s="91"/>
      <c r="AK286" s="91"/>
      <c r="AL286" s="91"/>
      <c r="AM286" s="131"/>
      <c r="AR286" s="35"/>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row>
    <row r="287" spans="1:70" s="14" customFormat="1" x14ac:dyDescent="0.25">
      <c r="A287" s="3"/>
      <c r="B287" s="3"/>
      <c r="C287" s="3"/>
      <c r="D287" s="3"/>
      <c r="E287" s="3"/>
      <c r="F287" s="3"/>
      <c r="G287" s="3"/>
      <c r="H287" s="3"/>
      <c r="I287" s="3"/>
      <c r="J287" s="139"/>
      <c r="K287" s="139"/>
      <c r="L287" s="139"/>
      <c r="M287" s="139"/>
      <c r="N287" s="138"/>
      <c r="O287" s="3"/>
      <c r="P287" s="3"/>
      <c r="Q287" s="3"/>
      <c r="R287" s="3"/>
      <c r="S287" s="3"/>
      <c r="T287" s="3"/>
      <c r="AF287" s="91"/>
      <c r="AI287" s="91"/>
      <c r="AK287" s="91"/>
      <c r="AL287" s="91"/>
      <c r="AM287" s="131"/>
      <c r="AR287" s="35"/>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row>
    <row r="288" spans="1:70" s="14" customFormat="1" x14ac:dyDescent="0.25">
      <c r="A288" s="3"/>
      <c r="B288" s="3"/>
      <c r="C288" s="3"/>
      <c r="D288" s="3"/>
      <c r="E288" s="3"/>
      <c r="F288" s="3"/>
      <c r="G288" s="3"/>
      <c r="H288" s="3"/>
      <c r="I288" s="3"/>
      <c r="J288" s="139"/>
      <c r="K288" s="139"/>
      <c r="L288" s="139"/>
      <c r="M288" s="139"/>
      <c r="N288" s="138"/>
      <c r="O288" s="3"/>
      <c r="P288" s="3"/>
      <c r="Q288" s="3"/>
      <c r="R288" s="3"/>
      <c r="S288" s="3"/>
      <c r="T288" s="3"/>
      <c r="AF288" s="91"/>
      <c r="AI288" s="91"/>
      <c r="AK288" s="91"/>
      <c r="AL288" s="91"/>
      <c r="AM288" s="131"/>
      <c r="AR288" s="35"/>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row>
    <row r="289" spans="1:70" s="14" customFormat="1" x14ac:dyDescent="0.25">
      <c r="A289" s="3"/>
      <c r="B289" s="3"/>
      <c r="C289" s="3"/>
      <c r="D289" s="3"/>
      <c r="E289" s="3"/>
      <c r="F289" s="3"/>
      <c r="G289" s="3"/>
      <c r="H289" s="3"/>
      <c r="I289" s="3"/>
      <c r="J289" s="139"/>
      <c r="K289" s="139"/>
      <c r="L289" s="139"/>
      <c r="M289" s="139"/>
      <c r="N289" s="138"/>
      <c r="O289" s="3"/>
      <c r="P289" s="3"/>
      <c r="Q289" s="3"/>
      <c r="R289" s="3"/>
      <c r="S289" s="3"/>
      <c r="T289" s="3"/>
      <c r="AF289" s="91"/>
      <c r="AI289" s="91"/>
      <c r="AK289" s="91"/>
      <c r="AL289" s="91"/>
      <c r="AM289" s="131"/>
      <c r="AR289" s="35"/>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row>
    <row r="290" spans="1:70" s="14" customFormat="1" x14ac:dyDescent="0.25">
      <c r="A290" s="3"/>
      <c r="B290" s="3"/>
      <c r="C290" s="3"/>
      <c r="D290" s="3"/>
      <c r="E290" s="3"/>
      <c r="F290" s="3"/>
      <c r="G290" s="3"/>
      <c r="H290" s="3"/>
      <c r="I290" s="3"/>
      <c r="J290" s="139"/>
      <c r="K290" s="139"/>
      <c r="L290" s="139"/>
      <c r="M290" s="139"/>
      <c r="N290" s="138"/>
      <c r="O290" s="3"/>
      <c r="P290" s="3"/>
      <c r="Q290" s="3"/>
      <c r="R290" s="3"/>
      <c r="S290" s="3"/>
      <c r="T290" s="3"/>
      <c r="AF290" s="91"/>
      <c r="AI290" s="91"/>
      <c r="AK290" s="91"/>
      <c r="AL290" s="91"/>
      <c r="AM290" s="131"/>
      <c r="AR290" s="35"/>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row>
    <row r="291" spans="1:70" s="14" customFormat="1" x14ac:dyDescent="0.25">
      <c r="A291" s="3"/>
      <c r="B291" s="3"/>
      <c r="C291" s="3"/>
      <c r="D291" s="3"/>
      <c r="E291" s="3"/>
      <c r="F291" s="3"/>
      <c r="G291" s="3"/>
      <c r="H291" s="3"/>
      <c r="I291" s="3"/>
      <c r="J291" s="139"/>
      <c r="K291" s="139"/>
      <c r="L291" s="139"/>
      <c r="M291" s="139"/>
      <c r="N291" s="138"/>
      <c r="O291" s="3"/>
      <c r="P291" s="3"/>
      <c r="Q291" s="3"/>
      <c r="R291" s="3"/>
      <c r="S291" s="3"/>
      <c r="T291" s="3"/>
      <c r="AF291" s="91"/>
      <c r="AI291" s="91"/>
      <c r="AK291" s="91"/>
      <c r="AL291" s="91"/>
      <c r="AM291" s="131"/>
      <c r="AR291" s="35"/>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row>
    <row r="292" spans="1:70" s="14" customFormat="1" x14ac:dyDescent="0.25">
      <c r="A292" s="3"/>
      <c r="B292" s="3"/>
      <c r="C292" s="3"/>
      <c r="D292" s="3"/>
      <c r="E292" s="3"/>
      <c r="F292" s="3"/>
      <c r="G292" s="3"/>
      <c r="H292" s="3"/>
      <c r="I292" s="3"/>
      <c r="J292" s="139"/>
      <c r="K292" s="139"/>
      <c r="L292" s="139"/>
      <c r="M292" s="139"/>
      <c r="N292" s="138"/>
      <c r="O292" s="3"/>
      <c r="P292" s="3"/>
      <c r="Q292" s="3"/>
      <c r="R292" s="3"/>
      <c r="S292" s="3"/>
      <c r="T292" s="3"/>
      <c r="AF292" s="91"/>
      <c r="AI292" s="91"/>
      <c r="AK292" s="91"/>
      <c r="AL292" s="91"/>
      <c r="AM292" s="131"/>
      <c r="AR292" s="35"/>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row>
    <row r="293" spans="1:70" s="14" customFormat="1" x14ac:dyDescent="0.25">
      <c r="A293" s="3"/>
      <c r="B293" s="3"/>
      <c r="C293" s="3"/>
      <c r="D293" s="3"/>
      <c r="E293" s="3"/>
      <c r="F293" s="3"/>
      <c r="G293" s="3"/>
      <c r="H293" s="3"/>
      <c r="I293" s="3"/>
      <c r="J293" s="139"/>
      <c r="K293" s="139"/>
      <c r="L293" s="139"/>
      <c r="M293" s="139"/>
      <c r="N293" s="138"/>
      <c r="O293" s="3"/>
      <c r="P293" s="3"/>
      <c r="Q293" s="3"/>
      <c r="R293" s="3"/>
      <c r="S293" s="3"/>
      <c r="T293" s="3"/>
      <c r="AF293" s="91"/>
      <c r="AI293" s="91"/>
      <c r="AK293" s="91"/>
      <c r="AL293" s="91"/>
      <c r="AM293" s="131"/>
      <c r="AR293" s="35"/>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row>
    <row r="294" spans="1:70" s="14" customFormat="1" x14ac:dyDescent="0.25">
      <c r="A294" s="3"/>
      <c r="B294" s="3"/>
      <c r="C294" s="3"/>
      <c r="D294" s="3"/>
      <c r="E294" s="3"/>
      <c r="F294" s="3"/>
      <c r="G294" s="3"/>
      <c r="H294" s="3"/>
      <c r="I294" s="3"/>
      <c r="J294" s="139"/>
      <c r="K294" s="139"/>
      <c r="L294" s="139"/>
      <c r="M294" s="139"/>
      <c r="N294" s="138"/>
      <c r="O294" s="3"/>
      <c r="P294" s="3"/>
      <c r="Q294" s="3"/>
      <c r="R294" s="3"/>
      <c r="S294" s="3"/>
      <c r="T294" s="3"/>
      <c r="AF294" s="91"/>
      <c r="AI294" s="91"/>
      <c r="AK294" s="91"/>
      <c r="AL294" s="91"/>
      <c r="AM294" s="131"/>
      <c r="AR294" s="35"/>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row>
    <row r="295" spans="1:70" s="14" customFormat="1" x14ac:dyDescent="0.25">
      <c r="A295" s="3"/>
      <c r="B295" s="3"/>
      <c r="C295" s="3"/>
      <c r="D295" s="3"/>
      <c r="E295" s="3"/>
      <c r="F295" s="3"/>
      <c r="G295" s="3"/>
      <c r="H295" s="3"/>
      <c r="I295" s="3"/>
      <c r="J295" s="139"/>
      <c r="K295" s="139"/>
      <c r="L295" s="139"/>
      <c r="M295" s="139"/>
      <c r="N295" s="138"/>
      <c r="O295" s="3"/>
      <c r="P295" s="3"/>
      <c r="Q295" s="3"/>
      <c r="R295" s="3"/>
      <c r="S295" s="3"/>
      <c r="T295" s="3"/>
      <c r="AF295" s="91"/>
      <c r="AI295" s="91"/>
      <c r="AK295" s="91"/>
      <c r="AL295" s="91"/>
      <c r="AM295" s="131"/>
      <c r="AR295" s="35"/>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row>
    <row r="296" spans="1:70" s="14" customFormat="1" x14ac:dyDescent="0.25">
      <c r="A296" s="3"/>
      <c r="B296" s="3"/>
      <c r="C296" s="3"/>
      <c r="D296" s="3"/>
      <c r="E296" s="3"/>
      <c r="F296" s="3"/>
      <c r="G296" s="3"/>
      <c r="H296" s="3"/>
      <c r="I296" s="3"/>
      <c r="J296" s="139"/>
      <c r="K296" s="139"/>
      <c r="L296" s="139"/>
      <c r="M296" s="139"/>
      <c r="N296" s="138"/>
      <c r="O296" s="3"/>
      <c r="P296" s="3"/>
      <c r="Q296" s="3"/>
      <c r="R296" s="3"/>
      <c r="S296" s="3"/>
      <c r="T296" s="3"/>
      <c r="AF296" s="91"/>
      <c r="AI296" s="91"/>
      <c r="AK296" s="91"/>
      <c r="AL296" s="91"/>
      <c r="AM296" s="131"/>
      <c r="AR296" s="35"/>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row>
    <row r="297" spans="1:70" s="14" customFormat="1" x14ac:dyDescent="0.25">
      <c r="A297" s="3"/>
      <c r="B297" s="3"/>
      <c r="C297" s="3"/>
      <c r="D297" s="3"/>
      <c r="E297" s="3"/>
      <c r="F297" s="3"/>
      <c r="G297" s="3"/>
      <c r="H297" s="3"/>
      <c r="I297" s="3"/>
      <c r="J297" s="139"/>
      <c r="K297" s="139"/>
      <c r="L297" s="139"/>
      <c r="M297" s="139"/>
      <c r="N297" s="138"/>
      <c r="O297" s="3"/>
      <c r="P297" s="3"/>
      <c r="Q297" s="3"/>
      <c r="R297" s="3"/>
      <c r="S297" s="3"/>
      <c r="T297" s="3"/>
      <c r="AF297" s="91"/>
      <c r="AI297" s="91"/>
      <c r="AK297" s="91"/>
      <c r="AL297" s="91"/>
      <c r="AM297" s="131"/>
      <c r="AR297" s="35"/>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row>
    <row r="298" spans="1:70" s="14" customFormat="1" x14ac:dyDescent="0.25">
      <c r="A298" s="3"/>
      <c r="B298" s="3"/>
      <c r="C298" s="3"/>
      <c r="D298" s="3"/>
      <c r="E298" s="3"/>
      <c r="F298" s="3"/>
      <c r="G298" s="3"/>
      <c r="H298" s="3"/>
      <c r="I298" s="3"/>
      <c r="J298" s="139"/>
      <c r="K298" s="139"/>
      <c r="L298" s="139"/>
      <c r="M298" s="139"/>
      <c r="N298" s="138"/>
      <c r="O298" s="3"/>
      <c r="P298" s="3"/>
      <c r="Q298" s="3"/>
      <c r="R298" s="3"/>
      <c r="S298" s="3"/>
      <c r="T298" s="3"/>
      <c r="AF298" s="91"/>
      <c r="AI298" s="91"/>
      <c r="AK298" s="91"/>
      <c r="AL298" s="91"/>
      <c r="AM298" s="131"/>
      <c r="AR298" s="35"/>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row>
    <row r="299" spans="1:70" s="14" customFormat="1" x14ac:dyDescent="0.25">
      <c r="A299" s="3"/>
      <c r="B299" s="3"/>
      <c r="C299" s="3"/>
      <c r="D299" s="3"/>
      <c r="E299" s="3"/>
      <c r="F299" s="3"/>
      <c r="G299" s="3"/>
      <c r="H299" s="3"/>
      <c r="I299" s="3"/>
      <c r="J299" s="139"/>
      <c r="K299" s="139"/>
      <c r="L299" s="139"/>
      <c r="M299" s="139"/>
      <c r="N299" s="138"/>
      <c r="O299" s="3"/>
      <c r="P299" s="3"/>
      <c r="Q299" s="3"/>
      <c r="R299" s="3"/>
      <c r="S299" s="3"/>
      <c r="T299" s="3"/>
      <c r="AF299" s="91"/>
      <c r="AI299" s="91"/>
      <c r="AK299" s="91"/>
      <c r="AL299" s="91"/>
      <c r="AM299" s="131"/>
      <c r="AR299" s="35"/>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row>
    <row r="300" spans="1:70" s="14" customFormat="1" x14ac:dyDescent="0.25">
      <c r="A300" s="3"/>
      <c r="B300" s="3"/>
      <c r="C300" s="3"/>
      <c r="D300" s="3"/>
      <c r="E300" s="3"/>
      <c r="F300" s="3"/>
      <c r="G300" s="3"/>
      <c r="H300" s="3"/>
      <c r="I300" s="3"/>
      <c r="J300" s="139"/>
      <c r="K300" s="139"/>
      <c r="L300" s="139"/>
      <c r="M300" s="139"/>
      <c r="N300" s="138"/>
      <c r="O300" s="3"/>
      <c r="P300" s="3"/>
      <c r="Q300" s="3"/>
      <c r="R300" s="3"/>
      <c r="S300" s="3"/>
      <c r="T300" s="3"/>
      <c r="AF300" s="91"/>
      <c r="AI300" s="91"/>
      <c r="AK300" s="91"/>
      <c r="AL300" s="91"/>
      <c r="AM300" s="131"/>
      <c r="AR300" s="35"/>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row>
    <row r="301" spans="1:70" s="14" customFormat="1" x14ac:dyDescent="0.25">
      <c r="A301" s="3"/>
      <c r="B301" s="3"/>
      <c r="C301" s="3"/>
      <c r="D301" s="3"/>
      <c r="E301" s="3"/>
      <c r="F301" s="3"/>
      <c r="G301" s="3"/>
      <c r="H301" s="3"/>
      <c r="I301" s="3"/>
      <c r="J301" s="139"/>
      <c r="K301" s="139"/>
      <c r="L301" s="139"/>
      <c r="M301" s="139"/>
      <c r="N301" s="138"/>
      <c r="O301" s="3"/>
      <c r="P301" s="3"/>
      <c r="Q301" s="3"/>
      <c r="R301" s="3"/>
      <c r="S301" s="3"/>
      <c r="T301" s="3"/>
      <c r="AF301" s="91"/>
      <c r="AI301" s="91"/>
      <c r="AK301" s="91"/>
      <c r="AL301" s="91"/>
      <c r="AM301" s="131"/>
      <c r="AR301" s="35"/>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row>
    <row r="302" spans="1:70" s="14" customFormat="1" x14ac:dyDescent="0.25">
      <c r="A302" s="3"/>
      <c r="B302" s="3"/>
      <c r="C302" s="3"/>
      <c r="D302" s="3"/>
      <c r="E302" s="3"/>
      <c r="F302" s="3"/>
      <c r="G302" s="3"/>
      <c r="H302" s="3"/>
      <c r="I302" s="3"/>
      <c r="J302" s="139"/>
      <c r="K302" s="139"/>
      <c r="L302" s="139"/>
      <c r="M302" s="139"/>
      <c r="N302" s="138"/>
      <c r="O302" s="3"/>
      <c r="P302" s="3"/>
      <c r="Q302" s="3"/>
      <c r="R302" s="3"/>
      <c r="S302" s="3"/>
      <c r="T302" s="3"/>
      <c r="AF302" s="91"/>
      <c r="AI302" s="91"/>
      <c r="AK302" s="91"/>
      <c r="AL302" s="91"/>
      <c r="AM302" s="131"/>
      <c r="AR302" s="35"/>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row>
    <row r="303" spans="1:70" s="14" customFormat="1" x14ac:dyDescent="0.25">
      <c r="A303" s="3"/>
      <c r="B303" s="3"/>
      <c r="C303" s="3"/>
      <c r="D303" s="3"/>
      <c r="E303" s="3"/>
      <c r="F303" s="3"/>
      <c r="G303" s="3"/>
      <c r="H303" s="3"/>
      <c r="I303" s="3"/>
      <c r="J303" s="139"/>
      <c r="K303" s="139"/>
      <c r="L303" s="139"/>
      <c r="M303" s="139"/>
      <c r="N303" s="138"/>
      <c r="O303" s="3"/>
      <c r="P303" s="3"/>
      <c r="Q303" s="3"/>
      <c r="R303" s="3"/>
      <c r="S303" s="3"/>
      <c r="T303" s="3"/>
      <c r="AF303" s="91"/>
      <c r="AI303" s="91"/>
      <c r="AK303" s="91"/>
      <c r="AL303" s="91"/>
      <c r="AM303" s="131"/>
      <c r="AR303" s="35"/>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row>
    <row r="304" spans="1:70" s="14" customFormat="1" x14ac:dyDescent="0.25">
      <c r="A304" s="3"/>
      <c r="B304" s="3"/>
      <c r="C304" s="3"/>
      <c r="D304" s="3"/>
      <c r="E304" s="3"/>
      <c r="F304" s="3"/>
      <c r="G304" s="3"/>
      <c r="H304" s="3"/>
      <c r="I304" s="3"/>
      <c r="J304" s="139"/>
      <c r="K304" s="139"/>
      <c r="L304" s="139"/>
      <c r="M304" s="139"/>
      <c r="N304" s="138"/>
      <c r="O304" s="3"/>
      <c r="P304" s="3"/>
      <c r="Q304" s="3"/>
      <c r="R304" s="3"/>
      <c r="S304" s="3"/>
      <c r="T304" s="3"/>
      <c r="AF304" s="91"/>
      <c r="AI304" s="91"/>
      <c r="AK304" s="91"/>
      <c r="AL304" s="91"/>
      <c r="AM304" s="131"/>
      <c r="AR304" s="35"/>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row>
    <row r="305" spans="1:70" s="14" customFormat="1" x14ac:dyDescent="0.25">
      <c r="A305" s="3"/>
      <c r="B305" s="3"/>
      <c r="C305" s="3"/>
      <c r="D305" s="3"/>
      <c r="E305" s="3"/>
      <c r="F305" s="3"/>
      <c r="G305" s="3"/>
      <c r="H305" s="3"/>
      <c r="I305" s="3"/>
      <c r="J305" s="139"/>
      <c r="K305" s="139"/>
      <c r="L305" s="139"/>
      <c r="M305" s="139"/>
      <c r="N305" s="138"/>
      <c r="O305" s="3"/>
      <c r="P305" s="3"/>
      <c r="Q305" s="3"/>
      <c r="R305" s="3"/>
      <c r="S305" s="3"/>
      <c r="T305" s="3"/>
      <c r="AF305" s="91"/>
      <c r="AI305" s="91"/>
      <c r="AK305" s="91"/>
      <c r="AL305" s="91"/>
      <c r="AM305" s="131"/>
      <c r="AR305" s="35"/>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row>
    <row r="306" spans="1:70" s="14" customFormat="1" x14ac:dyDescent="0.25">
      <c r="A306" s="3"/>
      <c r="B306" s="3"/>
      <c r="C306" s="3"/>
      <c r="D306" s="3"/>
      <c r="E306" s="3"/>
      <c r="F306" s="3"/>
      <c r="G306" s="3"/>
      <c r="H306" s="3"/>
      <c r="I306" s="3"/>
      <c r="J306" s="139"/>
      <c r="K306" s="139"/>
      <c r="L306" s="139"/>
      <c r="M306" s="139"/>
      <c r="N306" s="138"/>
      <c r="O306" s="3"/>
      <c r="P306" s="3"/>
      <c r="Q306" s="3"/>
      <c r="R306" s="3"/>
      <c r="S306" s="3"/>
      <c r="T306" s="3"/>
      <c r="AF306" s="91"/>
      <c r="AI306" s="91"/>
      <c r="AK306" s="91"/>
      <c r="AL306" s="91"/>
      <c r="AM306" s="131"/>
      <c r="AR306" s="35"/>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row>
    <row r="307" spans="1:70" s="14" customFormat="1" x14ac:dyDescent="0.25">
      <c r="A307" s="3"/>
      <c r="B307" s="3"/>
      <c r="C307" s="3"/>
      <c r="D307" s="3"/>
      <c r="E307" s="3"/>
      <c r="F307" s="3"/>
      <c r="G307" s="3"/>
      <c r="H307" s="3"/>
      <c r="I307" s="3"/>
      <c r="J307" s="139"/>
      <c r="K307" s="139"/>
      <c r="L307" s="139"/>
      <c r="M307" s="139"/>
      <c r="N307" s="138"/>
      <c r="O307" s="3"/>
      <c r="P307" s="3"/>
      <c r="Q307" s="3"/>
      <c r="R307" s="3"/>
      <c r="S307" s="3"/>
      <c r="T307" s="3"/>
      <c r="AF307" s="91"/>
      <c r="AI307" s="91"/>
      <c r="AK307" s="91"/>
      <c r="AL307" s="91"/>
      <c r="AM307" s="131"/>
      <c r="AR307" s="35"/>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row>
    <row r="308" spans="1:70" s="14" customFormat="1" x14ac:dyDescent="0.25">
      <c r="A308" s="3"/>
      <c r="B308" s="3"/>
      <c r="C308" s="3"/>
      <c r="D308" s="3"/>
      <c r="E308" s="3"/>
      <c r="F308" s="3"/>
      <c r="G308" s="3"/>
      <c r="H308" s="3"/>
      <c r="I308" s="3"/>
      <c r="J308" s="139"/>
      <c r="K308" s="139"/>
      <c r="L308" s="139"/>
      <c r="M308" s="139"/>
      <c r="N308" s="138"/>
      <c r="O308" s="3"/>
      <c r="P308" s="3"/>
      <c r="Q308" s="3"/>
      <c r="R308" s="3"/>
      <c r="S308" s="3"/>
      <c r="T308" s="3"/>
      <c r="AF308" s="91"/>
      <c r="AI308" s="91"/>
      <c r="AK308" s="91"/>
      <c r="AL308" s="91"/>
      <c r="AM308" s="131"/>
      <c r="AR308" s="35"/>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row>
    <row r="309" spans="1:70" s="14" customFormat="1" x14ac:dyDescent="0.25">
      <c r="A309" s="3"/>
      <c r="B309" s="3"/>
      <c r="C309" s="3"/>
      <c r="D309" s="3"/>
      <c r="E309" s="3"/>
      <c r="F309" s="3"/>
      <c r="G309" s="3"/>
      <c r="H309" s="3"/>
      <c r="I309" s="3"/>
      <c r="J309" s="139"/>
      <c r="K309" s="139"/>
      <c r="L309" s="139"/>
      <c r="M309" s="139"/>
      <c r="N309" s="138"/>
      <c r="O309" s="3"/>
      <c r="P309" s="3"/>
      <c r="Q309" s="3"/>
      <c r="R309" s="3"/>
      <c r="S309" s="3"/>
      <c r="T309" s="3"/>
      <c r="AF309" s="91"/>
      <c r="AI309" s="91"/>
      <c r="AK309" s="91"/>
      <c r="AL309" s="91"/>
      <c r="AM309" s="131"/>
      <c r="AR309" s="35"/>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row>
    <row r="310" spans="1:70" s="14" customFormat="1" x14ac:dyDescent="0.25">
      <c r="A310" s="3"/>
      <c r="B310" s="3"/>
      <c r="C310" s="3"/>
      <c r="D310" s="3"/>
      <c r="E310" s="3"/>
      <c r="F310" s="3"/>
      <c r="G310" s="3"/>
      <c r="H310" s="3"/>
      <c r="I310" s="3"/>
      <c r="J310" s="139"/>
      <c r="K310" s="139"/>
      <c r="L310" s="139"/>
      <c r="M310" s="139"/>
      <c r="N310" s="138"/>
      <c r="O310" s="3"/>
      <c r="P310" s="3"/>
      <c r="Q310" s="3"/>
      <c r="R310" s="3"/>
      <c r="S310" s="3"/>
      <c r="T310" s="3"/>
      <c r="AF310" s="91"/>
      <c r="AI310" s="91"/>
      <c r="AK310" s="91"/>
      <c r="AL310" s="91"/>
      <c r="AM310" s="131"/>
      <c r="AR310" s="35"/>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row>
    <row r="311" spans="1:70" s="14" customFormat="1" x14ac:dyDescent="0.25">
      <c r="A311" s="3"/>
      <c r="B311" s="3"/>
      <c r="C311" s="3"/>
      <c r="D311" s="3"/>
      <c r="E311" s="3"/>
      <c r="F311" s="3"/>
      <c r="G311" s="3"/>
      <c r="H311" s="3"/>
      <c r="I311" s="3"/>
      <c r="J311" s="139"/>
      <c r="K311" s="139"/>
      <c r="L311" s="139"/>
      <c r="M311" s="139"/>
      <c r="N311" s="138"/>
      <c r="O311" s="3"/>
      <c r="P311" s="3"/>
      <c r="Q311" s="3"/>
      <c r="R311" s="3"/>
      <c r="S311" s="3"/>
      <c r="T311" s="3"/>
      <c r="AF311" s="91"/>
      <c r="AI311" s="91"/>
      <c r="AK311" s="91"/>
      <c r="AL311" s="91"/>
      <c r="AM311" s="131"/>
      <c r="AR311" s="35"/>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row>
    <row r="312" spans="1:70" s="14" customFormat="1" x14ac:dyDescent="0.25">
      <c r="A312" s="3"/>
      <c r="B312" s="3"/>
      <c r="C312" s="3"/>
      <c r="D312" s="3"/>
      <c r="E312" s="3"/>
      <c r="F312" s="3"/>
      <c r="G312" s="3"/>
      <c r="H312" s="3"/>
      <c r="I312" s="3"/>
      <c r="J312" s="139"/>
      <c r="K312" s="139"/>
      <c r="L312" s="139"/>
      <c r="M312" s="139"/>
      <c r="N312" s="138"/>
      <c r="O312" s="3"/>
      <c r="P312" s="3"/>
      <c r="Q312" s="3"/>
      <c r="R312" s="3"/>
      <c r="S312" s="3"/>
      <c r="T312" s="3"/>
      <c r="AF312" s="91"/>
      <c r="AI312" s="91"/>
      <c r="AK312" s="91"/>
      <c r="AL312" s="91"/>
      <c r="AM312" s="131"/>
      <c r="AR312" s="35"/>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row>
    <row r="313" spans="1:70" s="14" customFormat="1" x14ac:dyDescent="0.25">
      <c r="A313" s="3"/>
      <c r="B313" s="3"/>
      <c r="C313" s="3"/>
      <c r="D313" s="3"/>
      <c r="E313" s="3"/>
      <c r="F313" s="3"/>
      <c r="G313" s="3"/>
      <c r="H313" s="3"/>
      <c r="I313" s="3"/>
      <c r="J313" s="139"/>
      <c r="K313" s="139"/>
      <c r="L313" s="139"/>
      <c r="M313" s="139"/>
      <c r="N313" s="138"/>
      <c r="O313" s="3"/>
      <c r="P313" s="3"/>
      <c r="Q313" s="3"/>
      <c r="R313" s="3"/>
      <c r="S313" s="3"/>
      <c r="T313" s="3"/>
      <c r="AF313" s="91"/>
      <c r="AI313" s="91"/>
      <c r="AK313" s="91"/>
      <c r="AL313" s="91"/>
      <c r="AM313" s="131"/>
      <c r="AR313" s="35"/>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row>
    <row r="314" spans="1:70" s="14" customFormat="1" x14ac:dyDescent="0.25">
      <c r="A314" s="3"/>
      <c r="B314" s="3"/>
      <c r="C314" s="3"/>
      <c r="D314" s="3"/>
      <c r="E314" s="3"/>
      <c r="F314" s="3"/>
      <c r="G314" s="3"/>
      <c r="H314" s="3"/>
      <c r="I314" s="3"/>
      <c r="J314" s="139"/>
      <c r="K314" s="139"/>
      <c r="L314" s="139"/>
      <c r="M314" s="139"/>
      <c r="N314" s="138"/>
      <c r="O314" s="3"/>
      <c r="P314" s="3"/>
      <c r="Q314" s="3"/>
      <c r="R314" s="3"/>
      <c r="S314" s="3"/>
      <c r="T314" s="3"/>
      <c r="AF314" s="91"/>
      <c r="AI314" s="91"/>
      <c r="AK314" s="91"/>
      <c r="AL314" s="91"/>
      <c r="AM314" s="131"/>
      <c r="AR314" s="35"/>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row>
    <row r="315" spans="1:70" s="14" customFormat="1" x14ac:dyDescent="0.25">
      <c r="A315" s="3"/>
      <c r="B315" s="3"/>
      <c r="C315" s="3"/>
      <c r="D315" s="3"/>
      <c r="E315" s="3"/>
      <c r="F315" s="3"/>
      <c r="G315" s="3"/>
      <c r="H315" s="3"/>
      <c r="I315" s="3"/>
      <c r="J315" s="139"/>
      <c r="K315" s="139"/>
      <c r="L315" s="139"/>
      <c r="M315" s="139"/>
      <c r="N315" s="138"/>
      <c r="O315" s="3"/>
      <c r="P315" s="3"/>
      <c r="Q315" s="3"/>
      <c r="R315" s="3"/>
      <c r="S315" s="3"/>
      <c r="T315" s="3"/>
      <c r="AF315" s="91"/>
      <c r="AI315" s="91"/>
      <c r="AK315" s="91"/>
      <c r="AL315" s="91"/>
      <c r="AM315" s="131"/>
      <c r="AR315" s="35"/>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row>
    <row r="316" spans="1:70" s="14" customFormat="1" x14ac:dyDescent="0.25">
      <c r="A316" s="3"/>
      <c r="B316" s="3"/>
      <c r="C316" s="3"/>
      <c r="D316" s="3"/>
      <c r="E316" s="3"/>
      <c r="F316" s="3"/>
      <c r="G316" s="3"/>
      <c r="H316" s="3"/>
      <c r="I316" s="3"/>
      <c r="J316" s="139"/>
      <c r="K316" s="139"/>
      <c r="L316" s="139"/>
      <c r="M316" s="139"/>
      <c r="N316" s="138"/>
      <c r="O316" s="3"/>
      <c r="P316" s="3"/>
      <c r="Q316" s="3"/>
      <c r="R316" s="3"/>
      <c r="S316" s="3"/>
      <c r="T316" s="3"/>
      <c r="AF316" s="91"/>
      <c r="AI316" s="91"/>
      <c r="AK316" s="91"/>
      <c r="AL316" s="91"/>
      <c r="AM316" s="131"/>
      <c r="AR316" s="35"/>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row>
    <row r="317" spans="1:70" s="14" customFormat="1" x14ac:dyDescent="0.25">
      <c r="A317" s="3"/>
      <c r="B317" s="3"/>
      <c r="C317" s="3"/>
      <c r="D317" s="3"/>
      <c r="E317" s="3"/>
      <c r="F317" s="3"/>
      <c r="G317" s="3"/>
      <c r="H317" s="3"/>
      <c r="I317" s="3"/>
      <c r="J317" s="139"/>
      <c r="K317" s="139"/>
      <c r="L317" s="139"/>
      <c r="M317" s="139"/>
      <c r="N317" s="138"/>
      <c r="O317" s="3"/>
      <c r="P317" s="3"/>
      <c r="Q317" s="3"/>
      <c r="R317" s="3"/>
      <c r="S317" s="3"/>
      <c r="T317" s="3"/>
      <c r="AF317" s="91"/>
      <c r="AI317" s="91"/>
      <c r="AK317" s="91"/>
      <c r="AL317" s="91"/>
      <c r="AM317" s="131"/>
      <c r="AR317" s="35"/>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row>
    <row r="318" spans="1:70" s="14" customFormat="1" x14ac:dyDescent="0.25">
      <c r="A318" s="3"/>
      <c r="B318" s="3"/>
      <c r="C318" s="3"/>
      <c r="D318" s="3"/>
      <c r="E318" s="3"/>
      <c r="F318" s="3"/>
      <c r="G318" s="3"/>
      <c r="H318" s="3"/>
      <c r="I318" s="3"/>
      <c r="J318" s="139"/>
      <c r="K318" s="139"/>
      <c r="L318" s="139"/>
      <c r="M318" s="139"/>
      <c r="N318" s="138"/>
      <c r="O318" s="3"/>
      <c r="P318" s="3"/>
      <c r="Q318" s="3"/>
      <c r="R318" s="3"/>
      <c r="S318" s="3"/>
      <c r="T318" s="3"/>
      <c r="AF318" s="91"/>
      <c r="AI318" s="91"/>
      <c r="AK318" s="91"/>
      <c r="AL318" s="91"/>
      <c r="AM318" s="131"/>
      <c r="AR318" s="35"/>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row>
    <row r="319" spans="1:70" s="14" customFormat="1" x14ac:dyDescent="0.25">
      <c r="A319" s="3"/>
      <c r="B319" s="3"/>
      <c r="C319" s="3"/>
      <c r="D319" s="3"/>
      <c r="E319" s="3"/>
      <c r="F319" s="3"/>
      <c r="G319" s="3"/>
      <c r="H319" s="3"/>
      <c r="I319" s="3"/>
      <c r="J319" s="139"/>
      <c r="K319" s="139"/>
      <c r="L319" s="139"/>
      <c r="M319" s="139"/>
      <c r="N319" s="138"/>
      <c r="O319" s="3"/>
      <c r="P319" s="3"/>
      <c r="Q319" s="3"/>
      <c r="R319" s="3"/>
      <c r="S319" s="3"/>
      <c r="T319" s="3"/>
      <c r="AF319" s="91"/>
      <c r="AI319" s="91"/>
      <c r="AK319" s="91"/>
      <c r="AL319" s="91"/>
      <c r="AM319" s="131"/>
      <c r="AR319" s="35"/>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row>
    <row r="320" spans="1:70" s="14" customFormat="1" x14ac:dyDescent="0.25">
      <c r="A320" s="3"/>
      <c r="B320" s="3"/>
      <c r="C320" s="3"/>
      <c r="D320" s="3"/>
      <c r="E320" s="3"/>
      <c r="F320" s="3"/>
      <c r="G320" s="3"/>
      <c r="H320" s="3"/>
      <c r="I320" s="3"/>
      <c r="J320" s="139"/>
      <c r="K320" s="139"/>
      <c r="L320" s="139"/>
      <c r="M320" s="139"/>
      <c r="N320" s="138"/>
      <c r="O320" s="3"/>
      <c r="P320" s="3"/>
      <c r="Q320" s="3"/>
      <c r="R320" s="3"/>
      <c r="S320" s="3"/>
      <c r="T320" s="3"/>
      <c r="AF320" s="91"/>
      <c r="AI320" s="91"/>
      <c r="AK320" s="91"/>
      <c r="AL320" s="91"/>
      <c r="AM320" s="131"/>
      <c r="AR320" s="35"/>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row>
    <row r="321" spans="1:70" s="14" customFormat="1" x14ac:dyDescent="0.25">
      <c r="A321" s="3"/>
      <c r="B321" s="3"/>
      <c r="C321" s="3"/>
      <c r="D321" s="3"/>
      <c r="E321" s="3"/>
      <c r="F321" s="3"/>
      <c r="G321" s="3"/>
      <c r="H321" s="3"/>
      <c r="I321" s="3"/>
      <c r="J321" s="139"/>
      <c r="K321" s="139"/>
      <c r="L321" s="139"/>
      <c r="M321" s="139"/>
      <c r="N321" s="138"/>
      <c r="O321" s="3"/>
      <c r="P321" s="3"/>
      <c r="Q321" s="3"/>
      <c r="R321" s="3"/>
      <c r="S321" s="3"/>
      <c r="T321" s="3"/>
      <c r="AF321" s="91"/>
      <c r="AI321" s="91"/>
      <c r="AK321" s="91"/>
      <c r="AL321" s="91"/>
      <c r="AM321" s="131"/>
      <c r="AR321" s="35"/>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row>
    <row r="322" spans="1:70" s="14" customFormat="1" x14ac:dyDescent="0.25">
      <c r="A322" s="3"/>
      <c r="B322" s="3"/>
      <c r="C322" s="3"/>
      <c r="D322" s="3"/>
      <c r="E322" s="3"/>
      <c r="F322" s="3"/>
      <c r="G322" s="3"/>
      <c r="H322" s="3"/>
      <c r="I322" s="3"/>
      <c r="J322" s="139"/>
      <c r="K322" s="139"/>
      <c r="L322" s="139"/>
      <c r="M322" s="139"/>
      <c r="N322" s="138"/>
      <c r="O322" s="3"/>
      <c r="P322" s="3"/>
      <c r="Q322" s="3"/>
      <c r="R322" s="3"/>
      <c r="S322" s="3"/>
      <c r="T322" s="3"/>
      <c r="AF322" s="91"/>
      <c r="AI322" s="91"/>
      <c r="AK322" s="91"/>
      <c r="AL322" s="91"/>
      <c r="AM322" s="131"/>
      <c r="AR322" s="35"/>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row>
    <row r="323" spans="1:70" s="14" customFormat="1" x14ac:dyDescent="0.25">
      <c r="A323" s="3"/>
      <c r="B323" s="3"/>
      <c r="C323" s="3"/>
      <c r="D323" s="3"/>
      <c r="E323" s="3"/>
      <c r="F323" s="3"/>
      <c r="G323" s="3"/>
      <c r="H323" s="3"/>
      <c r="I323" s="3"/>
      <c r="J323" s="139"/>
      <c r="K323" s="139"/>
      <c r="L323" s="139"/>
      <c r="M323" s="139"/>
      <c r="N323" s="138"/>
      <c r="O323" s="3"/>
      <c r="P323" s="3"/>
      <c r="Q323" s="3"/>
      <c r="R323" s="3"/>
      <c r="S323" s="3"/>
      <c r="T323" s="3"/>
      <c r="AF323" s="91"/>
      <c r="AI323" s="91"/>
      <c r="AK323" s="91"/>
      <c r="AL323" s="91"/>
      <c r="AM323" s="131"/>
      <c r="AR323" s="35"/>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row>
    <row r="324" spans="1:70" s="14" customFormat="1" x14ac:dyDescent="0.25">
      <c r="A324" s="3"/>
      <c r="B324" s="3"/>
      <c r="C324" s="3"/>
      <c r="D324" s="3"/>
      <c r="E324" s="3"/>
      <c r="F324" s="3"/>
      <c r="G324" s="3"/>
      <c r="H324" s="3"/>
      <c r="I324" s="3"/>
      <c r="J324" s="139"/>
      <c r="K324" s="139"/>
      <c r="L324" s="139"/>
      <c r="M324" s="139"/>
      <c r="N324" s="138"/>
      <c r="O324" s="3"/>
      <c r="P324" s="3"/>
      <c r="Q324" s="3"/>
      <c r="R324" s="3"/>
      <c r="S324" s="3"/>
      <c r="T324" s="3"/>
      <c r="AF324" s="91"/>
      <c r="AI324" s="91"/>
      <c r="AK324" s="91"/>
      <c r="AL324" s="91"/>
      <c r="AM324" s="131"/>
      <c r="AR324" s="35"/>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row>
    <row r="325" spans="1:70" s="14" customFormat="1" x14ac:dyDescent="0.25">
      <c r="A325" s="3"/>
      <c r="B325" s="3"/>
      <c r="C325" s="3"/>
      <c r="D325" s="3"/>
      <c r="E325" s="3"/>
      <c r="F325" s="3"/>
      <c r="G325" s="3"/>
      <c r="H325" s="3"/>
      <c r="I325" s="3"/>
      <c r="J325" s="139"/>
      <c r="K325" s="139"/>
      <c r="L325" s="139"/>
      <c r="M325" s="139"/>
      <c r="N325" s="138"/>
      <c r="O325" s="3"/>
      <c r="P325" s="3"/>
      <c r="Q325" s="3"/>
      <c r="R325" s="3"/>
      <c r="S325" s="3"/>
      <c r="T325" s="3"/>
      <c r="AF325" s="91"/>
      <c r="AI325" s="91"/>
      <c r="AK325" s="91"/>
      <c r="AL325" s="91"/>
      <c r="AM325" s="131"/>
      <c r="AR325" s="35"/>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row>
    <row r="326" spans="1:70" s="14" customFormat="1" x14ac:dyDescent="0.25">
      <c r="A326" s="3"/>
      <c r="B326" s="3"/>
      <c r="C326" s="3"/>
      <c r="D326" s="3"/>
      <c r="E326" s="3"/>
      <c r="F326" s="3"/>
      <c r="G326" s="3"/>
      <c r="H326" s="3"/>
      <c r="I326" s="3"/>
      <c r="J326" s="139"/>
      <c r="K326" s="139"/>
      <c r="L326" s="139"/>
      <c r="M326" s="139"/>
      <c r="N326" s="138"/>
      <c r="O326" s="3"/>
      <c r="P326" s="3"/>
      <c r="Q326" s="3"/>
      <c r="R326" s="3"/>
      <c r="S326" s="3"/>
      <c r="T326" s="3"/>
      <c r="AF326" s="91"/>
      <c r="AI326" s="91"/>
      <c r="AK326" s="91"/>
      <c r="AL326" s="91"/>
      <c r="AM326" s="131"/>
      <c r="AR326" s="35"/>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row>
    <row r="327" spans="1:70" s="14" customFormat="1" x14ac:dyDescent="0.25">
      <c r="A327" s="3"/>
      <c r="B327" s="3"/>
      <c r="C327" s="3"/>
      <c r="D327" s="3"/>
      <c r="E327" s="3"/>
      <c r="F327" s="3"/>
      <c r="G327" s="3"/>
      <c r="H327" s="3"/>
      <c r="I327" s="3"/>
      <c r="J327" s="139"/>
      <c r="K327" s="139"/>
      <c r="L327" s="139"/>
      <c r="M327" s="139"/>
      <c r="N327" s="138"/>
      <c r="O327" s="3"/>
      <c r="P327" s="3"/>
      <c r="Q327" s="3"/>
      <c r="R327" s="3"/>
      <c r="S327" s="3"/>
      <c r="T327" s="3"/>
      <c r="AF327" s="91"/>
      <c r="AI327" s="91"/>
      <c r="AK327" s="91"/>
      <c r="AL327" s="91"/>
      <c r="AM327" s="131"/>
      <c r="AR327" s="35"/>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row>
    <row r="328" spans="1:70" s="14" customFormat="1" x14ac:dyDescent="0.25">
      <c r="A328" s="3"/>
      <c r="B328" s="3"/>
      <c r="C328" s="3"/>
      <c r="D328" s="3"/>
      <c r="E328" s="3"/>
      <c r="F328" s="3"/>
      <c r="G328" s="3"/>
      <c r="H328" s="3"/>
      <c r="I328" s="3"/>
      <c r="J328" s="139"/>
      <c r="K328" s="139"/>
      <c r="L328" s="139"/>
      <c r="M328" s="139"/>
      <c r="N328" s="138"/>
      <c r="O328" s="3"/>
      <c r="P328" s="3"/>
      <c r="Q328" s="3"/>
      <c r="R328" s="3"/>
      <c r="S328" s="3"/>
      <c r="T328" s="3"/>
      <c r="AF328" s="91"/>
      <c r="AI328" s="91"/>
      <c r="AK328" s="91"/>
      <c r="AL328" s="91"/>
      <c r="AM328" s="131"/>
      <c r="AR328" s="35"/>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row>
    <row r="329" spans="1:70" s="14" customFormat="1" x14ac:dyDescent="0.25">
      <c r="A329" s="3"/>
      <c r="B329" s="3"/>
      <c r="C329" s="3"/>
      <c r="D329" s="3"/>
      <c r="E329" s="3"/>
      <c r="F329" s="3"/>
      <c r="G329" s="3"/>
      <c r="H329" s="3"/>
      <c r="I329" s="3"/>
      <c r="J329" s="139"/>
      <c r="K329" s="139"/>
      <c r="L329" s="139"/>
      <c r="M329" s="139"/>
      <c r="N329" s="138"/>
      <c r="O329" s="3"/>
      <c r="P329" s="3"/>
      <c r="Q329" s="3"/>
      <c r="R329" s="3"/>
      <c r="S329" s="3"/>
      <c r="T329" s="3"/>
      <c r="AF329" s="91"/>
      <c r="AI329" s="91"/>
      <c r="AK329" s="91"/>
      <c r="AL329" s="91"/>
      <c r="AM329" s="131"/>
      <c r="AR329" s="35"/>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row>
    <row r="330" spans="1:70" s="14" customFormat="1" x14ac:dyDescent="0.25">
      <c r="A330" s="3"/>
      <c r="B330" s="3"/>
      <c r="C330" s="3"/>
      <c r="D330" s="3"/>
      <c r="E330" s="3"/>
      <c r="F330" s="3"/>
      <c r="G330" s="3"/>
      <c r="H330" s="3"/>
      <c r="I330" s="3"/>
      <c r="J330" s="139"/>
      <c r="K330" s="139"/>
      <c r="L330" s="139"/>
      <c r="M330" s="139"/>
      <c r="N330" s="138"/>
      <c r="O330" s="3"/>
      <c r="P330" s="3"/>
      <c r="Q330" s="3"/>
      <c r="R330" s="3"/>
      <c r="S330" s="3"/>
      <c r="T330" s="3"/>
      <c r="AF330" s="91"/>
      <c r="AI330" s="91"/>
      <c r="AK330" s="91"/>
      <c r="AL330" s="91"/>
      <c r="AM330" s="131"/>
      <c r="AR330" s="35"/>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row>
    <row r="331" spans="1:70" s="14" customFormat="1" x14ac:dyDescent="0.25">
      <c r="A331" s="3"/>
      <c r="B331" s="3"/>
      <c r="C331" s="3"/>
      <c r="D331" s="3"/>
      <c r="E331" s="3"/>
      <c r="F331" s="3"/>
      <c r="G331" s="3"/>
      <c r="H331" s="3"/>
      <c r="I331" s="3"/>
      <c r="J331" s="139"/>
      <c r="K331" s="139"/>
      <c r="L331" s="139"/>
      <c r="M331" s="139"/>
      <c r="N331" s="138"/>
      <c r="O331" s="3"/>
      <c r="P331" s="3"/>
      <c r="Q331" s="3"/>
      <c r="R331" s="3"/>
      <c r="S331" s="3"/>
      <c r="T331" s="3"/>
      <c r="AF331" s="91"/>
      <c r="AI331" s="91"/>
      <c r="AK331" s="91"/>
      <c r="AL331" s="91"/>
      <c r="AM331" s="131"/>
      <c r="AR331" s="35"/>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row>
    <row r="332" spans="1:70" s="14" customFormat="1" x14ac:dyDescent="0.25">
      <c r="A332" s="3"/>
      <c r="B332" s="3"/>
      <c r="C332" s="3"/>
      <c r="D332" s="3"/>
      <c r="E332" s="3"/>
      <c r="F332" s="3"/>
      <c r="G332" s="3"/>
      <c r="H332" s="3"/>
      <c r="I332" s="3"/>
      <c r="J332" s="139"/>
      <c r="K332" s="139"/>
      <c r="L332" s="139"/>
      <c r="M332" s="139"/>
      <c r="N332" s="138"/>
      <c r="O332" s="3"/>
      <c r="P332" s="3"/>
      <c r="Q332" s="3"/>
      <c r="R332" s="3"/>
      <c r="S332" s="3"/>
      <c r="T332" s="3"/>
      <c r="AF332" s="91"/>
      <c r="AI332" s="91"/>
      <c r="AK332" s="91"/>
      <c r="AL332" s="91"/>
      <c r="AM332" s="131"/>
      <c r="AR332" s="35"/>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row>
    <row r="333" spans="1:70" s="14" customFormat="1" x14ac:dyDescent="0.25">
      <c r="A333" s="3"/>
      <c r="B333" s="3"/>
      <c r="C333" s="3"/>
      <c r="D333" s="3"/>
      <c r="E333" s="3"/>
      <c r="F333" s="3"/>
      <c r="G333" s="3"/>
      <c r="H333" s="3"/>
      <c r="I333" s="3"/>
      <c r="J333" s="139"/>
      <c r="K333" s="139"/>
      <c r="L333" s="139"/>
      <c r="M333" s="139"/>
      <c r="N333" s="138"/>
      <c r="O333" s="3"/>
      <c r="P333" s="3"/>
      <c r="Q333" s="3"/>
      <c r="R333" s="3"/>
      <c r="S333" s="3"/>
      <c r="T333" s="3"/>
      <c r="AF333" s="91"/>
      <c r="AI333" s="91"/>
      <c r="AK333" s="91"/>
      <c r="AL333" s="91"/>
      <c r="AM333" s="131"/>
      <c r="AR333" s="35"/>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row>
    <row r="334" spans="1:70" s="14" customFormat="1" x14ac:dyDescent="0.25">
      <c r="A334" s="3"/>
      <c r="B334" s="3"/>
      <c r="C334" s="3"/>
      <c r="D334" s="3"/>
      <c r="E334" s="3"/>
      <c r="F334" s="3"/>
      <c r="G334" s="3"/>
      <c r="H334" s="3"/>
      <c r="I334" s="3"/>
      <c r="J334" s="139"/>
      <c r="K334" s="139"/>
      <c r="L334" s="139"/>
      <c r="M334" s="139"/>
      <c r="N334" s="138"/>
      <c r="O334" s="3"/>
      <c r="P334" s="3"/>
      <c r="Q334" s="3"/>
      <c r="R334" s="3"/>
      <c r="S334" s="3"/>
      <c r="T334" s="3"/>
      <c r="AF334" s="91"/>
      <c r="AI334" s="91"/>
      <c r="AK334" s="91"/>
      <c r="AL334" s="91"/>
      <c r="AM334" s="131"/>
      <c r="AR334" s="35"/>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row>
    <row r="335" spans="1:70" s="14" customFormat="1" x14ac:dyDescent="0.25">
      <c r="A335" s="3"/>
      <c r="B335" s="3"/>
      <c r="C335" s="3"/>
      <c r="D335" s="3"/>
      <c r="E335" s="3"/>
      <c r="F335" s="3"/>
      <c r="G335" s="3"/>
      <c r="H335" s="3"/>
      <c r="I335" s="3"/>
      <c r="J335" s="139"/>
      <c r="K335" s="139"/>
      <c r="L335" s="139"/>
      <c r="M335" s="139"/>
      <c r="N335" s="138"/>
      <c r="O335" s="3"/>
      <c r="P335" s="3"/>
      <c r="Q335" s="3"/>
      <c r="R335" s="3"/>
      <c r="S335" s="3"/>
      <c r="T335" s="3"/>
      <c r="AF335" s="91"/>
      <c r="AI335" s="91"/>
      <c r="AK335" s="91"/>
      <c r="AL335" s="91"/>
      <c r="AM335" s="131"/>
      <c r="AR335" s="35"/>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row>
    <row r="336" spans="1:70" s="14" customFormat="1" x14ac:dyDescent="0.25">
      <c r="A336" s="3"/>
      <c r="B336" s="3"/>
      <c r="C336" s="3"/>
      <c r="D336" s="3"/>
      <c r="E336" s="3"/>
      <c r="F336" s="3"/>
      <c r="G336" s="3"/>
      <c r="H336" s="3"/>
      <c r="I336" s="3"/>
      <c r="J336" s="139"/>
      <c r="K336" s="139"/>
      <c r="L336" s="139"/>
      <c r="M336" s="139"/>
      <c r="N336" s="138"/>
      <c r="O336" s="3"/>
      <c r="P336" s="3"/>
      <c r="Q336" s="3"/>
      <c r="R336" s="3"/>
      <c r="S336" s="3"/>
      <c r="T336" s="3"/>
      <c r="AF336" s="91"/>
      <c r="AI336" s="91"/>
      <c r="AK336" s="91"/>
      <c r="AL336" s="91"/>
      <c r="AM336" s="131"/>
      <c r="AR336" s="35"/>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row>
    <row r="337" spans="1:70" s="14" customFormat="1" x14ac:dyDescent="0.25">
      <c r="A337" s="3"/>
      <c r="B337" s="3"/>
      <c r="C337" s="3"/>
      <c r="D337" s="3"/>
      <c r="E337" s="3"/>
      <c r="F337" s="3"/>
      <c r="G337" s="3"/>
      <c r="H337" s="3"/>
      <c r="I337" s="3"/>
      <c r="J337" s="139"/>
      <c r="K337" s="139"/>
      <c r="L337" s="139"/>
      <c r="M337" s="139"/>
      <c r="N337" s="138"/>
      <c r="O337" s="3"/>
      <c r="P337" s="3"/>
      <c r="Q337" s="3"/>
      <c r="R337" s="3"/>
      <c r="S337" s="3"/>
      <c r="T337" s="3"/>
      <c r="AF337" s="91"/>
      <c r="AI337" s="91"/>
      <c r="AK337" s="91"/>
      <c r="AL337" s="91"/>
      <c r="AM337" s="131"/>
      <c r="AR337" s="35"/>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row>
    <row r="338" spans="1:70" s="14" customFormat="1" x14ac:dyDescent="0.25">
      <c r="A338" s="3"/>
      <c r="B338" s="3"/>
      <c r="C338" s="3"/>
      <c r="D338" s="3"/>
      <c r="E338" s="3"/>
      <c r="F338" s="3"/>
      <c r="G338" s="3"/>
      <c r="H338" s="3"/>
      <c r="I338" s="3"/>
      <c r="J338" s="139"/>
      <c r="K338" s="139"/>
      <c r="L338" s="139"/>
      <c r="M338" s="139"/>
      <c r="N338" s="138"/>
      <c r="O338" s="3"/>
      <c r="P338" s="3"/>
      <c r="Q338" s="3"/>
      <c r="R338" s="3"/>
      <c r="S338" s="3"/>
      <c r="T338" s="3"/>
      <c r="AF338" s="91"/>
      <c r="AI338" s="91"/>
      <c r="AK338" s="91"/>
      <c r="AL338" s="91"/>
      <c r="AM338" s="131"/>
      <c r="AR338" s="35"/>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row>
    <row r="339" spans="1:70" s="14" customFormat="1" x14ac:dyDescent="0.25">
      <c r="A339" s="3"/>
      <c r="B339" s="3"/>
      <c r="C339" s="3"/>
      <c r="D339" s="3"/>
      <c r="E339" s="3"/>
      <c r="F339" s="3"/>
      <c r="G339" s="3"/>
      <c r="H339" s="3"/>
      <c r="I339" s="3"/>
      <c r="J339" s="139"/>
      <c r="K339" s="139"/>
      <c r="L339" s="139"/>
      <c r="M339" s="139"/>
      <c r="N339" s="138"/>
      <c r="O339" s="3"/>
      <c r="P339" s="3"/>
      <c r="Q339" s="3"/>
      <c r="R339" s="3"/>
      <c r="S339" s="3"/>
      <c r="T339" s="3"/>
      <c r="AF339" s="91"/>
      <c r="AI339" s="91"/>
      <c r="AK339" s="91"/>
      <c r="AL339" s="91"/>
      <c r="AM339" s="131"/>
      <c r="AR339" s="35"/>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row>
    <row r="340" spans="1:70" s="14" customFormat="1" x14ac:dyDescent="0.25">
      <c r="A340" s="3"/>
      <c r="B340" s="3"/>
      <c r="C340" s="3"/>
      <c r="D340" s="3"/>
      <c r="E340" s="3"/>
      <c r="F340" s="3"/>
      <c r="G340" s="3"/>
      <c r="H340" s="3"/>
      <c r="I340" s="3"/>
      <c r="J340" s="139"/>
      <c r="K340" s="139"/>
      <c r="L340" s="139"/>
      <c r="M340" s="139"/>
      <c r="N340" s="138"/>
      <c r="O340" s="3"/>
      <c r="P340" s="3"/>
      <c r="Q340" s="3"/>
      <c r="R340" s="3"/>
      <c r="S340" s="3"/>
      <c r="T340" s="3"/>
      <c r="AF340" s="91"/>
      <c r="AI340" s="91"/>
      <c r="AK340" s="91"/>
      <c r="AL340" s="91"/>
      <c r="AM340" s="131"/>
      <c r="AR340" s="35"/>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row>
    <row r="341" spans="1:70" s="14" customFormat="1" x14ac:dyDescent="0.25">
      <c r="A341" s="3"/>
      <c r="B341" s="3"/>
      <c r="C341" s="3"/>
      <c r="D341" s="3"/>
      <c r="E341" s="3"/>
      <c r="F341" s="3"/>
      <c r="G341" s="3"/>
      <c r="H341" s="3"/>
      <c r="I341" s="3"/>
      <c r="J341" s="139"/>
      <c r="K341" s="139"/>
      <c r="L341" s="139"/>
      <c r="M341" s="139"/>
      <c r="N341" s="138"/>
      <c r="O341" s="3"/>
      <c r="P341" s="3"/>
      <c r="Q341" s="3"/>
      <c r="R341" s="3"/>
      <c r="S341" s="3"/>
      <c r="T341" s="3"/>
      <c r="AF341" s="91"/>
      <c r="AI341" s="91"/>
      <c r="AK341" s="91"/>
      <c r="AL341" s="91"/>
      <c r="AM341" s="131"/>
      <c r="AR341" s="35"/>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row>
    <row r="342" spans="1:70" s="14" customFormat="1" x14ac:dyDescent="0.25">
      <c r="A342" s="3"/>
      <c r="B342" s="3"/>
      <c r="C342" s="3"/>
      <c r="D342" s="3"/>
      <c r="E342" s="3"/>
      <c r="F342" s="3"/>
      <c r="G342" s="3"/>
      <c r="H342" s="3"/>
      <c r="I342" s="3"/>
      <c r="J342" s="139"/>
      <c r="K342" s="139"/>
      <c r="L342" s="139"/>
      <c r="M342" s="139"/>
      <c r="N342" s="138"/>
      <c r="O342" s="3"/>
      <c r="P342" s="3"/>
      <c r="Q342" s="3"/>
      <c r="R342" s="3"/>
      <c r="S342" s="3"/>
      <c r="T342" s="3"/>
      <c r="AF342" s="91"/>
      <c r="AI342" s="91"/>
      <c r="AK342" s="91"/>
      <c r="AL342" s="91"/>
      <c r="AM342" s="131"/>
      <c r="AR342" s="35"/>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row>
    <row r="343" spans="1:70" s="14" customFormat="1" x14ac:dyDescent="0.25">
      <c r="A343" s="3"/>
      <c r="B343" s="3"/>
      <c r="C343" s="3"/>
      <c r="D343" s="3"/>
      <c r="E343" s="3"/>
      <c r="F343" s="3"/>
      <c r="G343" s="3"/>
      <c r="H343" s="3"/>
      <c r="I343" s="3"/>
      <c r="J343" s="139"/>
      <c r="K343" s="139"/>
      <c r="L343" s="139"/>
      <c r="M343" s="139"/>
      <c r="N343" s="138"/>
      <c r="O343" s="3"/>
      <c r="P343" s="3"/>
      <c r="Q343" s="3"/>
      <c r="R343" s="3"/>
      <c r="S343" s="3"/>
      <c r="T343" s="3"/>
      <c r="AF343" s="91"/>
      <c r="AI343" s="91"/>
      <c r="AK343" s="91"/>
      <c r="AL343" s="91"/>
      <c r="AM343" s="131"/>
      <c r="AR343" s="35"/>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row>
    <row r="344" spans="1:70" s="14" customFormat="1" x14ac:dyDescent="0.25">
      <c r="A344" s="3"/>
      <c r="B344" s="3"/>
      <c r="C344" s="3"/>
      <c r="D344" s="3"/>
      <c r="E344" s="3"/>
      <c r="F344" s="3"/>
      <c r="G344" s="3"/>
      <c r="H344" s="3"/>
      <c r="I344" s="3"/>
      <c r="J344" s="139"/>
      <c r="K344" s="139"/>
      <c r="L344" s="139"/>
      <c r="M344" s="139"/>
      <c r="N344" s="138"/>
      <c r="O344" s="3"/>
      <c r="P344" s="3"/>
      <c r="Q344" s="3"/>
      <c r="R344" s="3"/>
      <c r="S344" s="3"/>
      <c r="T344" s="3"/>
      <c r="AF344" s="91"/>
      <c r="AI344" s="91"/>
      <c r="AK344" s="91"/>
      <c r="AL344" s="91"/>
      <c r="AM344" s="131"/>
      <c r="AR344" s="35"/>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row>
    <row r="345" spans="1:70" s="14" customFormat="1" x14ac:dyDescent="0.25">
      <c r="A345" s="3"/>
      <c r="B345" s="3"/>
      <c r="C345" s="3"/>
      <c r="D345" s="3"/>
      <c r="E345" s="3"/>
      <c r="F345" s="3"/>
      <c r="G345" s="3"/>
      <c r="H345" s="3"/>
      <c r="I345" s="3"/>
      <c r="J345" s="139"/>
      <c r="K345" s="139"/>
      <c r="L345" s="139"/>
      <c r="M345" s="139"/>
      <c r="N345" s="138"/>
      <c r="O345" s="3"/>
      <c r="P345" s="3"/>
      <c r="Q345" s="3"/>
      <c r="R345" s="3"/>
      <c r="S345" s="3"/>
      <c r="T345" s="3"/>
      <c r="AF345" s="91"/>
      <c r="AI345" s="91"/>
      <c r="AK345" s="91"/>
      <c r="AL345" s="91"/>
      <c r="AM345" s="131"/>
      <c r="AR345" s="35"/>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row>
    <row r="346" spans="1:70" s="14" customFormat="1" x14ac:dyDescent="0.25">
      <c r="A346" s="3"/>
      <c r="B346" s="3"/>
      <c r="C346" s="3"/>
      <c r="D346" s="3"/>
      <c r="E346" s="3"/>
      <c r="F346" s="3"/>
      <c r="G346" s="3"/>
      <c r="H346" s="3"/>
      <c r="I346" s="3"/>
      <c r="J346" s="139"/>
      <c r="K346" s="139"/>
      <c r="L346" s="139"/>
      <c r="M346" s="139"/>
      <c r="N346" s="138"/>
      <c r="O346" s="3"/>
      <c r="P346" s="3"/>
      <c r="Q346" s="3"/>
      <c r="R346" s="3"/>
      <c r="S346" s="3"/>
      <c r="T346" s="3"/>
      <c r="AF346" s="91"/>
      <c r="AI346" s="91"/>
      <c r="AK346" s="91"/>
      <c r="AL346" s="91"/>
      <c r="AM346" s="131"/>
      <c r="AR346" s="35"/>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row>
    <row r="347" spans="1:70" s="14" customFormat="1" x14ac:dyDescent="0.25">
      <c r="A347" s="3"/>
      <c r="B347" s="3"/>
      <c r="C347" s="3"/>
      <c r="D347" s="3"/>
      <c r="E347" s="3"/>
      <c r="F347" s="3"/>
      <c r="G347" s="3"/>
      <c r="H347" s="3"/>
      <c r="I347" s="3"/>
      <c r="J347" s="139"/>
      <c r="K347" s="139"/>
      <c r="L347" s="139"/>
      <c r="M347" s="139"/>
      <c r="N347" s="138"/>
      <c r="O347" s="3"/>
      <c r="P347" s="3"/>
      <c r="Q347" s="3"/>
      <c r="R347" s="3"/>
      <c r="S347" s="3"/>
      <c r="T347" s="3"/>
      <c r="AF347" s="91"/>
      <c r="AI347" s="91"/>
      <c r="AK347" s="91"/>
      <c r="AL347" s="91"/>
      <c r="AM347" s="131"/>
      <c r="AR347" s="35"/>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row>
    <row r="348" spans="1:70" s="14" customFormat="1" x14ac:dyDescent="0.25">
      <c r="A348" s="3"/>
      <c r="B348" s="3"/>
      <c r="C348" s="3"/>
      <c r="D348" s="3"/>
      <c r="E348" s="3"/>
      <c r="F348" s="3"/>
      <c r="G348" s="3"/>
      <c r="H348" s="3"/>
      <c r="I348" s="3"/>
      <c r="J348" s="139"/>
      <c r="K348" s="139"/>
      <c r="L348" s="139"/>
      <c r="M348" s="139"/>
      <c r="N348" s="138"/>
      <c r="O348" s="3"/>
      <c r="P348" s="3"/>
      <c r="Q348" s="3"/>
      <c r="R348" s="3"/>
      <c r="S348" s="3"/>
      <c r="T348" s="3"/>
      <c r="AF348" s="91"/>
      <c r="AI348" s="91"/>
      <c r="AK348" s="91"/>
      <c r="AL348" s="91"/>
      <c r="AM348" s="131"/>
      <c r="AR348" s="35"/>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row>
    <row r="349" spans="1:70" s="14" customFormat="1" x14ac:dyDescent="0.25">
      <c r="A349" s="3"/>
      <c r="B349" s="3"/>
      <c r="C349" s="3"/>
      <c r="D349" s="3"/>
      <c r="E349" s="3"/>
      <c r="F349" s="3"/>
      <c r="G349" s="3"/>
      <c r="H349" s="3"/>
      <c r="I349" s="3"/>
      <c r="J349" s="139"/>
      <c r="K349" s="139"/>
      <c r="L349" s="139"/>
      <c r="M349" s="139"/>
      <c r="N349" s="138"/>
      <c r="O349" s="3"/>
      <c r="P349" s="3"/>
      <c r="Q349" s="3"/>
      <c r="R349" s="3"/>
      <c r="S349" s="3"/>
      <c r="T349" s="3"/>
      <c r="AF349" s="91"/>
      <c r="AI349" s="91"/>
      <c r="AK349" s="91"/>
      <c r="AL349" s="91"/>
      <c r="AM349" s="131"/>
      <c r="AR349" s="35"/>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row>
    <row r="350" spans="1:70" s="14" customFormat="1" x14ac:dyDescent="0.25">
      <c r="A350" s="3"/>
      <c r="B350" s="3"/>
      <c r="C350" s="3"/>
      <c r="D350" s="3"/>
      <c r="E350" s="3"/>
      <c r="F350" s="3"/>
      <c r="G350" s="3"/>
      <c r="H350" s="3"/>
      <c r="I350" s="3"/>
      <c r="J350" s="139"/>
      <c r="K350" s="139"/>
      <c r="L350" s="139"/>
      <c r="M350" s="139"/>
      <c r="N350" s="138"/>
      <c r="O350" s="3"/>
      <c r="P350" s="3"/>
      <c r="Q350" s="3"/>
      <c r="R350" s="3"/>
      <c r="S350" s="3"/>
      <c r="T350" s="3"/>
      <c r="AF350" s="91"/>
      <c r="AI350" s="91"/>
      <c r="AK350" s="91"/>
      <c r="AL350" s="91"/>
      <c r="AM350" s="131"/>
      <c r="AR350" s="35"/>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row>
    <row r="351" spans="1:70" s="14" customFormat="1" x14ac:dyDescent="0.25">
      <c r="A351" s="3"/>
      <c r="B351" s="3"/>
      <c r="C351" s="3"/>
      <c r="D351" s="3"/>
      <c r="E351" s="3"/>
      <c r="F351" s="3"/>
      <c r="G351" s="3"/>
      <c r="H351" s="3"/>
      <c r="I351" s="3"/>
      <c r="J351" s="139"/>
      <c r="K351" s="139"/>
      <c r="L351" s="139"/>
      <c r="M351" s="139"/>
      <c r="N351" s="138"/>
      <c r="O351" s="3"/>
      <c r="P351" s="3"/>
      <c r="Q351" s="3"/>
      <c r="R351" s="3"/>
      <c r="S351" s="3"/>
      <c r="T351" s="3"/>
      <c r="AF351" s="91"/>
      <c r="AI351" s="91"/>
      <c r="AK351" s="91"/>
      <c r="AL351" s="91"/>
      <c r="AM351" s="131"/>
      <c r="AR351" s="35"/>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row>
    <row r="352" spans="1:70" s="14" customFormat="1" x14ac:dyDescent="0.25">
      <c r="A352" s="3"/>
      <c r="B352" s="3"/>
      <c r="C352" s="3"/>
      <c r="D352" s="3"/>
      <c r="E352" s="3"/>
      <c r="F352" s="3"/>
      <c r="G352" s="3"/>
      <c r="H352" s="3"/>
      <c r="I352" s="3"/>
      <c r="J352" s="139"/>
      <c r="K352" s="139"/>
      <c r="L352" s="139"/>
      <c r="M352" s="139"/>
      <c r="N352" s="138"/>
      <c r="O352" s="3"/>
      <c r="P352" s="3"/>
      <c r="Q352" s="3"/>
      <c r="R352" s="3"/>
      <c r="S352" s="3"/>
      <c r="T352" s="3"/>
      <c r="AF352" s="91"/>
      <c r="AI352" s="91"/>
      <c r="AK352" s="91"/>
      <c r="AL352" s="91"/>
      <c r="AM352" s="131"/>
      <c r="AR352" s="35"/>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row>
    <row r="353" spans="1:70" s="14" customFormat="1" x14ac:dyDescent="0.25">
      <c r="A353" s="3"/>
      <c r="B353" s="3"/>
      <c r="C353" s="3"/>
      <c r="D353" s="3"/>
      <c r="E353" s="3"/>
      <c r="F353" s="3"/>
      <c r="G353" s="3"/>
      <c r="H353" s="3"/>
      <c r="I353" s="3"/>
      <c r="J353" s="139"/>
      <c r="K353" s="139"/>
      <c r="L353" s="139"/>
      <c r="M353" s="139"/>
      <c r="N353" s="138"/>
      <c r="O353" s="3"/>
      <c r="P353" s="3"/>
      <c r="Q353" s="3"/>
      <c r="R353" s="3"/>
      <c r="S353" s="3"/>
      <c r="T353" s="3"/>
      <c r="AF353" s="91"/>
      <c r="AI353" s="91"/>
      <c r="AK353" s="91"/>
      <c r="AL353" s="91"/>
      <c r="AM353" s="131"/>
      <c r="AR353" s="35"/>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row>
    <row r="354" spans="1:70" s="14" customFormat="1" x14ac:dyDescent="0.25">
      <c r="A354" s="3"/>
      <c r="B354" s="3"/>
      <c r="C354" s="3"/>
      <c r="D354" s="3"/>
      <c r="E354" s="3"/>
      <c r="F354" s="3"/>
      <c r="G354" s="3"/>
      <c r="H354" s="3"/>
      <c r="I354" s="3"/>
      <c r="J354" s="139"/>
      <c r="K354" s="139"/>
      <c r="L354" s="139"/>
      <c r="M354" s="139"/>
      <c r="N354" s="138"/>
      <c r="O354" s="3"/>
      <c r="P354" s="3"/>
      <c r="Q354" s="3"/>
      <c r="R354" s="3"/>
      <c r="S354" s="3"/>
      <c r="T354" s="3"/>
      <c r="AF354" s="91"/>
      <c r="AI354" s="91"/>
      <c r="AK354" s="91"/>
      <c r="AL354" s="91"/>
      <c r="AM354" s="131"/>
      <c r="AR354" s="35"/>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row>
    <row r="355" spans="1:70" s="14" customFormat="1" x14ac:dyDescent="0.25">
      <c r="A355" s="3"/>
      <c r="B355" s="3"/>
      <c r="C355" s="3"/>
      <c r="D355" s="3"/>
      <c r="E355" s="3"/>
      <c r="F355" s="3"/>
      <c r="G355" s="3"/>
      <c r="H355" s="3"/>
      <c r="I355" s="3"/>
      <c r="J355" s="139"/>
      <c r="K355" s="139"/>
      <c r="L355" s="139"/>
      <c r="M355" s="139"/>
      <c r="N355" s="138"/>
      <c r="O355" s="3"/>
      <c r="P355" s="3"/>
      <c r="Q355" s="3"/>
      <c r="R355" s="3"/>
      <c r="S355" s="3"/>
      <c r="T355" s="3"/>
      <c r="AF355" s="91"/>
      <c r="AI355" s="91"/>
      <c r="AK355" s="91"/>
      <c r="AL355" s="91"/>
      <c r="AM355" s="131"/>
      <c r="AR355" s="35"/>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row>
    <row r="356" spans="1:70" s="14" customFormat="1" x14ac:dyDescent="0.25">
      <c r="A356" s="3"/>
      <c r="B356" s="3"/>
      <c r="C356" s="3"/>
      <c r="D356" s="3"/>
      <c r="E356" s="3"/>
      <c r="F356" s="3"/>
      <c r="G356" s="3"/>
      <c r="H356" s="3"/>
      <c r="I356" s="3"/>
      <c r="J356" s="139"/>
      <c r="K356" s="139"/>
      <c r="L356" s="139"/>
      <c r="M356" s="139"/>
      <c r="N356" s="138"/>
      <c r="O356" s="3"/>
      <c r="P356" s="3"/>
      <c r="Q356" s="3"/>
      <c r="R356" s="3"/>
      <c r="S356" s="3"/>
      <c r="T356" s="3"/>
      <c r="AF356" s="91"/>
      <c r="AI356" s="91"/>
      <c r="AK356" s="91"/>
      <c r="AL356" s="91"/>
      <c r="AM356" s="131"/>
      <c r="AR356" s="35"/>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row>
    <row r="357" spans="1:70" s="14" customFormat="1" x14ac:dyDescent="0.25">
      <c r="A357" s="3"/>
      <c r="B357" s="3"/>
      <c r="C357" s="3"/>
      <c r="D357" s="3"/>
      <c r="E357" s="3"/>
      <c r="F357" s="3"/>
      <c r="G357" s="3"/>
      <c r="H357" s="3"/>
      <c r="I357" s="3"/>
      <c r="J357" s="139"/>
      <c r="K357" s="139"/>
      <c r="L357" s="139"/>
      <c r="M357" s="139"/>
      <c r="N357" s="138"/>
      <c r="O357" s="3"/>
      <c r="P357" s="3"/>
      <c r="Q357" s="3"/>
      <c r="R357" s="3"/>
      <c r="S357" s="3"/>
      <c r="T357" s="3"/>
      <c r="AF357" s="91"/>
      <c r="AI357" s="91"/>
      <c r="AK357" s="91"/>
      <c r="AL357" s="91"/>
      <c r="AM357" s="131"/>
      <c r="AR357" s="35"/>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row>
    <row r="358" spans="1:70" s="14" customFormat="1" x14ac:dyDescent="0.25">
      <c r="A358" s="3"/>
      <c r="B358" s="3"/>
      <c r="C358" s="3"/>
      <c r="D358" s="3"/>
      <c r="E358" s="3"/>
      <c r="F358" s="3"/>
      <c r="G358" s="3"/>
      <c r="H358" s="3"/>
      <c r="I358" s="3"/>
      <c r="J358" s="139"/>
      <c r="K358" s="139"/>
      <c r="L358" s="139"/>
      <c r="M358" s="139"/>
      <c r="N358" s="138"/>
      <c r="O358" s="3"/>
      <c r="P358" s="3"/>
      <c r="Q358" s="3"/>
      <c r="R358" s="3"/>
      <c r="S358" s="3"/>
      <c r="T358" s="3"/>
      <c r="AF358" s="91"/>
      <c r="AI358" s="91"/>
      <c r="AK358" s="91"/>
      <c r="AL358" s="91"/>
      <c r="AM358" s="131"/>
      <c r="AR358" s="35"/>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row>
    <row r="359" spans="1:70" s="14" customFormat="1" x14ac:dyDescent="0.25">
      <c r="A359" s="3"/>
      <c r="B359" s="3"/>
      <c r="C359" s="3"/>
      <c r="D359" s="3"/>
      <c r="E359" s="3"/>
      <c r="F359" s="3"/>
      <c r="G359" s="3"/>
      <c r="H359" s="3"/>
      <c r="I359" s="3"/>
      <c r="J359" s="139"/>
      <c r="K359" s="139"/>
      <c r="L359" s="139"/>
      <c r="M359" s="139"/>
      <c r="N359" s="138"/>
      <c r="O359" s="3"/>
      <c r="P359" s="3"/>
      <c r="Q359" s="3"/>
      <c r="R359" s="3"/>
      <c r="S359" s="3"/>
      <c r="T359" s="3"/>
      <c r="AF359" s="91"/>
      <c r="AI359" s="91"/>
      <c r="AK359" s="91"/>
      <c r="AL359" s="91"/>
      <c r="AM359" s="131"/>
      <c r="AR359" s="35"/>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row>
    <row r="360" spans="1:70" s="14" customFormat="1" x14ac:dyDescent="0.25">
      <c r="A360" s="3"/>
      <c r="B360" s="3"/>
      <c r="C360" s="3"/>
      <c r="D360" s="3"/>
      <c r="E360" s="3"/>
      <c r="F360" s="3"/>
      <c r="G360" s="3"/>
      <c r="H360" s="3"/>
      <c r="I360" s="3"/>
      <c r="J360" s="139"/>
      <c r="K360" s="139"/>
      <c r="L360" s="139"/>
      <c r="M360" s="139"/>
      <c r="N360" s="138"/>
      <c r="O360" s="3"/>
      <c r="P360" s="3"/>
      <c r="Q360" s="3"/>
      <c r="R360" s="3"/>
      <c r="S360" s="3"/>
      <c r="T360" s="3"/>
      <c r="AF360" s="91"/>
      <c r="AI360" s="91"/>
      <c r="AK360" s="91"/>
      <c r="AL360" s="91"/>
      <c r="AM360" s="131"/>
      <c r="AR360" s="35"/>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row>
    <row r="361" spans="1:70" s="14" customFormat="1" x14ac:dyDescent="0.25">
      <c r="A361" s="3"/>
      <c r="B361" s="3"/>
      <c r="C361" s="3"/>
      <c r="D361" s="3"/>
      <c r="E361" s="3"/>
      <c r="F361" s="3"/>
      <c r="G361" s="3"/>
      <c r="H361" s="3"/>
      <c r="I361" s="3"/>
      <c r="J361" s="139"/>
      <c r="K361" s="139"/>
      <c r="L361" s="139"/>
      <c r="M361" s="139"/>
      <c r="N361" s="138"/>
      <c r="O361" s="3"/>
      <c r="P361" s="3"/>
      <c r="Q361" s="3"/>
      <c r="R361" s="3"/>
      <c r="S361" s="3"/>
      <c r="T361" s="3"/>
      <c r="AF361" s="91"/>
      <c r="AI361" s="91"/>
      <c r="AK361" s="91"/>
      <c r="AL361" s="91"/>
      <c r="AM361" s="131"/>
      <c r="AR361" s="35"/>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row>
    <row r="362" spans="1:70" s="14" customFormat="1" x14ac:dyDescent="0.25">
      <c r="A362" s="3"/>
      <c r="B362" s="3"/>
      <c r="C362" s="3"/>
      <c r="D362" s="3"/>
      <c r="E362" s="3"/>
      <c r="F362" s="3"/>
      <c r="G362" s="3"/>
      <c r="H362" s="3"/>
      <c r="I362" s="3"/>
      <c r="J362" s="139"/>
      <c r="K362" s="139"/>
      <c r="L362" s="139"/>
      <c r="M362" s="139"/>
      <c r="N362" s="138"/>
      <c r="O362" s="3"/>
      <c r="P362" s="3"/>
      <c r="Q362" s="3"/>
      <c r="R362" s="3"/>
      <c r="S362" s="3"/>
      <c r="T362" s="3"/>
      <c r="AF362" s="91"/>
      <c r="AI362" s="91"/>
      <c r="AK362" s="91"/>
      <c r="AL362" s="91"/>
      <c r="AM362" s="131"/>
      <c r="AR362" s="35"/>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row>
    <row r="363" spans="1:70" s="14" customFormat="1" x14ac:dyDescent="0.25">
      <c r="A363" s="3"/>
      <c r="B363" s="3"/>
      <c r="C363" s="3"/>
      <c r="D363" s="3"/>
      <c r="E363" s="3"/>
      <c r="F363" s="3"/>
      <c r="G363" s="3"/>
      <c r="H363" s="3"/>
      <c r="I363" s="3"/>
      <c r="J363" s="139"/>
      <c r="K363" s="139"/>
      <c r="L363" s="139"/>
      <c r="M363" s="139"/>
      <c r="N363" s="138"/>
      <c r="O363" s="3"/>
      <c r="P363" s="3"/>
      <c r="Q363" s="3"/>
      <c r="R363" s="3"/>
      <c r="S363" s="3"/>
      <c r="T363" s="3"/>
      <c r="AF363" s="91"/>
      <c r="AI363" s="91"/>
      <c r="AK363" s="91"/>
      <c r="AL363" s="91"/>
      <c r="AM363" s="131"/>
      <c r="AR363" s="35"/>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row>
    <row r="364" spans="1:70" s="14" customFormat="1" x14ac:dyDescent="0.25">
      <c r="A364" s="3"/>
      <c r="B364" s="3"/>
      <c r="C364" s="3"/>
      <c r="D364" s="3"/>
      <c r="E364" s="3"/>
      <c r="F364" s="3"/>
      <c r="G364" s="3"/>
      <c r="H364" s="3"/>
      <c r="I364" s="3"/>
      <c r="J364" s="139"/>
      <c r="K364" s="139"/>
      <c r="L364" s="139"/>
      <c r="M364" s="139"/>
      <c r="N364" s="138"/>
      <c r="O364" s="3"/>
      <c r="P364" s="3"/>
      <c r="Q364" s="3"/>
      <c r="R364" s="3"/>
      <c r="S364" s="3"/>
      <c r="T364" s="3"/>
      <c r="AF364" s="91"/>
      <c r="AI364" s="91"/>
      <c r="AK364" s="91"/>
      <c r="AL364" s="91"/>
      <c r="AM364" s="131"/>
      <c r="AR364" s="35"/>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row>
    <row r="365" spans="1:70" s="14" customFormat="1" x14ac:dyDescent="0.25">
      <c r="A365" s="3"/>
      <c r="B365" s="3"/>
      <c r="C365" s="3"/>
      <c r="D365" s="3"/>
      <c r="E365" s="3"/>
      <c r="F365" s="3"/>
      <c r="G365" s="3"/>
      <c r="H365" s="3"/>
      <c r="I365" s="3"/>
      <c r="J365" s="139"/>
      <c r="K365" s="139"/>
      <c r="L365" s="139"/>
      <c r="M365" s="139"/>
      <c r="N365" s="138"/>
      <c r="O365" s="3"/>
      <c r="P365" s="3"/>
      <c r="Q365" s="3"/>
      <c r="R365" s="3"/>
      <c r="S365" s="3"/>
      <c r="T365" s="3"/>
      <c r="AF365" s="91"/>
      <c r="AI365" s="91"/>
      <c r="AK365" s="91"/>
      <c r="AL365" s="91"/>
      <c r="AM365" s="131"/>
      <c r="AR365" s="35"/>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row>
    <row r="366" spans="1:70" s="14" customFormat="1" x14ac:dyDescent="0.25">
      <c r="A366" s="3"/>
      <c r="B366" s="3"/>
      <c r="C366" s="3"/>
      <c r="D366" s="3"/>
      <c r="E366" s="3"/>
      <c r="F366" s="3"/>
      <c r="G366" s="3"/>
      <c r="H366" s="3"/>
      <c r="I366" s="3"/>
      <c r="J366" s="139"/>
      <c r="K366" s="139"/>
      <c r="L366" s="139"/>
      <c r="M366" s="139"/>
      <c r="N366" s="138"/>
      <c r="O366" s="3"/>
      <c r="P366" s="3"/>
      <c r="Q366" s="3"/>
      <c r="R366" s="3"/>
      <c r="S366" s="3"/>
      <c r="T366" s="3"/>
      <c r="AF366" s="91"/>
      <c r="AI366" s="91"/>
      <c r="AK366" s="91"/>
      <c r="AL366" s="91"/>
      <c r="AM366" s="131"/>
      <c r="AR366" s="35"/>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row>
    <row r="367" spans="1:70" s="14" customFormat="1" x14ac:dyDescent="0.25">
      <c r="A367" s="3"/>
      <c r="B367" s="3"/>
      <c r="C367" s="3"/>
      <c r="D367" s="3"/>
      <c r="E367" s="3"/>
      <c r="F367" s="3"/>
      <c r="G367" s="3"/>
      <c r="H367" s="3"/>
      <c r="I367" s="3"/>
      <c r="J367" s="139"/>
      <c r="K367" s="139"/>
      <c r="L367" s="139"/>
      <c r="M367" s="139"/>
      <c r="N367" s="138"/>
      <c r="O367" s="3"/>
      <c r="P367" s="3"/>
      <c r="Q367" s="3"/>
      <c r="R367" s="3"/>
      <c r="S367" s="3"/>
      <c r="T367" s="3"/>
      <c r="AF367" s="91"/>
      <c r="AI367" s="91"/>
      <c r="AK367" s="91"/>
      <c r="AL367" s="91"/>
      <c r="AM367" s="131"/>
      <c r="AR367" s="35"/>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row>
    <row r="368" spans="1:70" s="14" customFormat="1" x14ac:dyDescent="0.25">
      <c r="A368" s="3"/>
      <c r="B368" s="3"/>
      <c r="C368" s="3"/>
      <c r="D368" s="3"/>
      <c r="E368" s="3"/>
      <c r="F368" s="3"/>
      <c r="G368" s="3"/>
      <c r="H368" s="3"/>
      <c r="I368" s="3"/>
      <c r="J368" s="139"/>
      <c r="K368" s="139"/>
      <c r="L368" s="139"/>
      <c r="M368" s="139"/>
      <c r="N368" s="138"/>
      <c r="O368" s="3"/>
      <c r="P368" s="3"/>
      <c r="Q368" s="3"/>
      <c r="R368" s="3"/>
      <c r="S368" s="3"/>
      <c r="T368" s="3"/>
      <c r="AF368" s="91"/>
      <c r="AI368" s="91"/>
      <c r="AK368" s="91"/>
      <c r="AL368" s="91"/>
      <c r="AM368" s="131"/>
      <c r="AR368" s="35"/>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row>
    <row r="369" spans="1:70" s="14" customFormat="1" x14ac:dyDescent="0.25">
      <c r="A369" s="3"/>
      <c r="B369" s="3"/>
      <c r="C369" s="3"/>
      <c r="D369" s="3"/>
      <c r="E369" s="3"/>
      <c r="F369" s="3"/>
      <c r="G369" s="3"/>
      <c r="H369" s="3"/>
      <c r="I369" s="3"/>
      <c r="J369" s="139"/>
      <c r="K369" s="139"/>
      <c r="L369" s="139"/>
      <c r="M369" s="139"/>
      <c r="N369" s="138"/>
      <c r="O369" s="3"/>
      <c r="P369" s="3"/>
      <c r="Q369" s="3"/>
      <c r="R369" s="3"/>
      <c r="S369" s="3"/>
      <c r="T369" s="3"/>
      <c r="AF369" s="91"/>
      <c r="AI369" s="91"/>
      <c r="AK369" s="91"/>
      <c r="AL369" s="91"/>
      <c r="AM369" s="131"/>
      <c r="AR369" s="35"/>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row>
    <row r="370" spans="1:70" s="14" customFormat="1" x14ac:dyDescent="0.25">
      <c r="A370" s="3"/>
      <c r="B370" s="3"/>
      <c r="C370" s="3"/>
      <c r="D370" s="3"/>
      <c r="E370" s="3"/>
      <c r="F370" s="3"/>
      <c r="G370" s="3"/>
      <c r="H370" s="3"/>
      <c r="I370" s="3"/>
      <c r="J370" s="139"/>
      <c r="K370" s="139"/>
      <c r="L370" s="139"/>
      <c r="M370" s="139"/>
      <c r="N370" s="138"/>
      <c r="O370" s="3"/>
      <c r="P370" s="3"/>
      <c r="Q370" s="3"/>
      <c r="R370" s="3"/>
      <c r="S370" s="3"/>
      <c r="T370" s="3"/>
      <c r="AF370" s="91"/>
      <c r="AI370" s="91"/>
      <c r="AK370" s="91"/>
      <c r="AL370" s="91"/>
      <c r="AM370" s="131"/>
      <c r="AR370" s="35"/>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row>
    <row r="371" spans="1:70" s="14" customFormat="1" x14ac:dyDescent="0.25">
      <c r="A371" s="3"/>
      <c r="B371" s="3"/>
      <c r="C371" s="3"/>
      <c r="D371" s="3"/>
      <c r="E371" s="3"/>
      <c r="F371" s="3"/>
      <c r="G371" s="3"/>
      <c r="H371" s="3"/>
      <c r="I371" s="3"/>
      <c r="J371" s="139"/>
      <c r="K371" s="139"/>
      <c r="L371" s="139"/>
      <c r="M371" s="139"/>
      <c r="N371" s="138"/>
      <c r="O371" s="3"/>
      <c r="P371" s="3"/>
      <c r="Q371" s="3"/>
      <c r="R371" s="3"/>
      <c r="S371" s="3"/>
      <c r="T371" s="3"/>
      <c r="AF371" s="91"/>
      <c r="AI371" s="91"/>
      <c r="AK371" s="91"/>
      <c r="AL371" s="91"/>
      <c r="AM371" s="131"/>
      <c r="AR371" s="35"/>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row>
    <row r="372" spans="1:70" s="14" customFormat="1" x14ac:dyDescent="0.25">
      <c r="A372" s="3"/>
      <c r="B372" s="3"/>
      <c r="C372" s="3"/>
      <c r="D372" s="3"/>
      <c r="E372" s="3"/>
      <c r="F372" s="3"/>
      <c r="G372" s="3"/>
      <c r="H372" s="3"/>
      <c r="I372" s="3"/>
      <c r="J372" s="139"/>
      <c r="K372" s="139"/>
      <c r="L372" s="139"/>
      <c r="M372" s="139"/>
      <c r="N372" s="138"/>
      <c r="O372" s="3"/>
      <c r="P372" s="3"/>
      <c r="Q372" s="3"/>
      <c r="R372" s="3"/>
      <c r="S372" s="3"/>
      <c r="T372" s="3"/>
      <c r="AF372" s="91"/>
      <c r="AI372" s="91"/>
      <c r="AK372" s="91"/>
      <c r="AL372" s="91"/>
      <c r="AM372" s="131"/>
      <c r="AR372" s="35"/>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row>
    <row r="373" spans="1:70" s="14" customFormat="1" x14ac:dyDescent="0.25">
      <c r="A373" s="3"/>
      <c r="B373" s="3"/>
      <c r="C373" s="3"/>
      <c r="D373" s="3"/>
      <c r="E373" s="3"/>
      <c r="F373" s="3"/>
      <c r="G373" s="3"/>
      <c r="H373" s="3"/>
      <c r="I373" s="3"/>
      <c r="J373" s="139"/>
      <c r="K373" s="139"/>
      <c r="L373" s="139"/>
      <c r="M373" s="139"/>
      <c r="N373" s="138"/>
      <c r="O373" s="3"/>
      <c r="P373" s="3"/>
      <c r="Q373" s="3"/>
      <c r="R373" s="3"/>
      <c r="S373" s="3"/>
      <c r="T373" s="3"/>
      <c r="AF373" s="91"/>
      <c r="AI373" s="91"/>
      <c r="AK373" s="91"/>
      <c r="AL373" s="91"/>
      <c r="AM373" s="131"/>
      <c r="AR373" s="35"/>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row>
    <row r="374" spans="1:70" s="14" customFormat="1" x14ac:dyDescent="0.25">
      <c r="A374" s="3"/>
      <c r="B374" s="3"/>
      <c r="C374" s="3"/>
      <c r="D374" s="3"/>
      <c r="E374" s="3"/>
      <c r="F374" s="3"/>
      <c r="G374" s="3"/>
      <c r="H374" s="3"/>
      <c r="I374" s="3"/>
      <c r="J374" s="139"/>
      <c r="K374" s="139"/>
      <c r="L374" s="139"/>
      <c r="M374" s="139"/>
      <c r="N374" s="138"/>
      <c r="O374" s="3"/>
      <c r="P374" s="3"/>
      <c r="Q374" s="3"/>
      <c r="R374" s="3"/>
      <c r="S374" s="3"/>
      <c r="T374" s="3"/>
      <c r="AF374" s="91"/>
      <c r="AI374" s="91"/>
      <c r="AK374" s="91"/>
      <c r="AL374" s="91"/>
      <c r="AM374" s="131"/>
      <c r="AR374" s="35"/>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row>
    <row r="375" spans="1:70" s="14" customFormat="1" x14ac:dyDescent="0.25">
      <c r="A375" s="3"/>
      <c r="B375" s="3"/>
      <c r="C375" s="3"/>
      <c r="D375" s="3"/>
      <c r="E375" s="3"/>
      <c r="F375" s="3"/>
      <c r="G375" s="3"/>
      <c r="H375" s="3"/>
      <c r="I375" s="3"/>
      <c r="J375" s="139"/>
      <c r="K375" s="139"/>
      <c r="L375" s="139"/>
      <c r="M375" s="139"/>
      <c r="N375" s="138"/>
      <c r="O375" s="3"/>
      <c r="P375" s="3"/>
      <c r="Q375" s="3"/>
      <c r="R375" s="3"/>
      <c r="S375" s="3"/>
      <c r="T375" s="3"/>
      <c r="AF375" s="91"/>
      <c r="AI375" s="91"/>
      <c r="AK375" s="91"/>
      <c r="AL375" s="91"/>
      <c r="AM375" s="131"/>
      <c r="AR375" s="35"/>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row>
    <row r="376" spans="1:70" s="14" customFormat="1" x14ac:dyDescent="0.25">
      <c r="A376" s="3"/>
      <c r="B376" s="3"/>
      <c r="C376" s="3"/>
      <c r="D376" s="3"/>
      <c r="E376" s="3"/>
      <c r="F376" s="3"/>
      <c r="G376" s="3"/>
      <c r="H376" s="3"/>
      <c r="I376" s="3"/>
      <c r="J376" s="139"/>
      <c r="K376" s="139"/>
      <c r="L376" s="139"/>
      <c r="M376" s="139"/>
      <c r="N376" s="138"/>
      <c r="O376" s="3"/>
      <c r="P376" s="3"/>
      <c r="Q376" s="3"/>
      <c r="R376" s="3"/>
      <c r="S376" s="3"/>
      <c r="T376" s="3"/>
      <c r="AF376" s="91"/>
      <c r="AI376" s="91"/>
      <c r="AK376" s="91"/>
      <c r="AL376" s="91"/>
      <c r="AM376" s="131"/>
      <c r="AR376" s="35"/>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row>
    <row r="377" spans="1:70" s="14" customFormat="1" x14ac:dyDescent="0.25">
      <c r="A377" s="3"/>
      <c r="B377" s="3"/>
      <c r="C377" s="3"/>
      <c r="D377" s="3"/>
      <c r="E377" s="3"/>
      <c r="F377" s="3"/>
      <c r="G377" s="3"/>
      <c r="H377" s="3"/>
      <c r="I377" s="3"/>
      <c r="J377" s="139"/>
      <c r="K377" s="139"/>
      <c r="L377" s="139"/>
      <c r="M377" s="139"/>
      <c r="N377" s="138"/>
      <c r="O377" s="3"/>
      <c r="P377" s="3"/>
      <c r="Q377" s="3"/>
      <c r="R377" s="3"/>
      <c r="S377" s="3"/>
      <c r="T377" s="3"/>
      <c r="AF377" s="91"/>
      <c r="AI377" s="91"/>
      <c r="AK377" s="91"/>
      <c r="AL377" s="91"/>
      <c r="AM377" s="131"/>
      <c r="AR377" s="35"/>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row>
    <row r="378" spans="1:70" s="14" customFormat="1" x14ac:dyDescent="0.25">
      <c r="A378" s="3"/>
      <c r="B378" s="3"/>
      <c r="C378" s="3"/>
      <c r="D378" s="3"/>
      <c r="E378" s="3"/>
      <c r="F378" s="3"/>
      <c r="G378" s="3"/>
      <c r="H378" s="3"/>
      <c r="I378" s="3"/>
      <c r="J378" s="139"/>
      <c r="K378" s="139"/>
      <c r="L378" s="139"/>
      <c r="M378" s="139"/>
      <c r="N378" s="138"/>
      <c r="O378" s="3"/>
      <c r="P378" s="3"/>
      <c r="Q378" s="3"/>
      <c r="R378" s="3"/>
      <c r="S378" s="3"/>
      <c r="T378" s="3"/>
      <c r="AF378" s="91"/>
      <c r="AI378" s="91"/>
      <c r="AK378" s="91"/>
      <c r="AL378" s="91"/>
      <c r="AM378" s="131"/>
      <c r="AR378" s="35"/>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row>
    <row r="379" spans="1:70" s="14" customFormat="1" x14ac:dyDescent="0.25">
      <c r="A379" s="3"/>
      <c r="B379" s="3"/>
      <c r="C379" s="3"/>
      <c r="D379" s="3"/>
      <c r="E379" s="3"/>
      <c r="F379" s="3"/>
      <c r="G379" s="3"/>
      <c r="H379" s="3"/>
      <c r="I379" s="3"/>
      <c r="J379" s="139"/>
      <c r="K379" s="139"/>
      <c r="L379" s="139"/>
      <c r="M379" s="139"/>
      <c r="N379" s="138"/>
      <c r="O379" s="3"/>
      <c r="P379" s="3"/>
      <c r="Q379" s="3"/>
      <c r="R379" s="3"/>
      <c r="S379" s="3"/>
      <c r="T379" s="3"/>
      <c r="AF379" s="91"/>
      <c r="AI379" s="91"/>
      <c r="AK379" s="91"/>
      <c r="AL379" s="91"/>
      <c r="AM379" s="131"/>
      <c r="AR379" s="35"/>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row>
    <row r="380" spans="1:70" s="14" customFormat="1" x14ac:dyDescent="0.25">
      <c r="A380" s="3"/>
      <c r="B380" s="3"/>
      <c r="C380" s="3"/>
      <c r="D380" s="3"/>
      <c r="E380" s="3"/>
      <c r="F380" s="3"/>
      <c r="G380" s="3"/>
      <c r="H380" s="3"/>
      <c r="I380" s="3"/>
      <c r="J380" s="139"/>
      <c r="K380" s="139"/>
      <c r="L380" s="139"/>
      <c r="M380" s="139"/>
      <c r="N380" s="138"/>
      <c r="O380" s="3"/>
      <c r="P380" s="3"/>
      <c r="Q380" s="3"/>
      <c r="R380" s="3"/>
      <c r="S380" s="3"/>
      <c r="T380" s="3"/>
      <c r="AF380" s="91"/>
      <c r="AI380" s="91"/>
      <c r="AK380" s="91"/>
      <c r="AL380" s="91"/>
      <c r="AM380" s="131"/>
      <c r="AR380" s="35"/>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row>
    <row r="381" spans="1:70" s="14" customFormat="1" x14ac:dyDescent="0.25">
      <c r="A381" s="3"/>
      <c r="B381" s="3"/>
      <c r="C381" s="3"/>
      <c r="D381" s="3"/>
      <c r="E381" s="3"/>
      <c r="F381" s="3"/>
      <c r="G381" s="3"/>
      <c r="H381" s="3"/>
      <c r="I381" s="3"/>
      <c r="J381" s="139"/>
      <c r="K381" s="139"/>
      <c r="L381" s="139"/>
      <c r="M381" s="139"/>
      <c r="N381" s="138"/>
      <c r="O381" s="3"/>
      <c r="P381" s="3"/>
      <c r="Q381" s="3"/>
      <c r="R381" s="3"/>
      <c r="S381" s="3"/>
      <c r="T381" s="3"/>
      <c r="AF381" s="91"/>
      <c r="AI381" s="91"/>
      <c r="AK381" s="91"/>
      <c r="AL381" s="91"/>
      <c r="AM381" s="131"/>
      <c r="AR381" s="35"/>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row>
    <row r="382" spans="1:70" s="14" customFormat="1" x14ac:dyDescent="0.25">
      <c r="A382" s="3"/>
      <c r="B382" s="3"/>
      <c r="C382" s="3"/>
      <c r="D382" s="3"/>
      <c r="E382" s="3"/>
      <c r="F382" s="3"/>
      <c r="G382" s="3"/>
      <c r="H382" s="3"/>
      <c r="I382" s="3"/>
      <c r="J382" s="139"/>
      <c r="K382" s="139"/>
      <c r="L382" s="139"/>
      <c r="M382" s="139"/>
      <c r="N382" s="138"/>
      <c r="O382" s="3"/>
      <c r="P382" s="3"/>
      <c r="Q382" s="3"/>
      <c r="R382" s="3"/>
      <c r="S382" s="3"/>
      <c r="T382" s="3"/>
      <c r="AF382" s="91"/>
      <c r="AI382" s="91"/>
      <c r="AK382" s="91"/>
      <c r="AL382" s="91"/>
      <c r="AM382" s="131"/>
      <c r="AR382" s="35"/>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row>
    <row r="383" spans="1:70" s="14" customFormat="1" x14ac:dyDescent="0.25">
      <c r="A383" s="3"/>
      <c r="B383" s="3"/>
      <c r="C383" s="3"/>
      <c r="D383" s="3"/>
      <c r="E383" s="3"/>
      <c r="F383" s="3"/>
      <c r="G383" s="3"/>
      <c r="H383" s="3"/>
      <c r="I383" s="3"/>
      <c r="J383" s="139"/>
      <c r="K383" s="139"/>
      <c r="L383" s="139"/>
      <c r="M383" s="139"/>
      <c r="N383" s="138"/>
      <c r="O383" s="3"/>
      <c r="P383" s="3"/>
      <c r="Q383" s="3"/>
      <c r="R383" s="3"/>
      <c r="S383" s="3"/>
      <c r="T383" s="3"/>
      <c r="AF383" s="91"/>
      <c r="AI383" s="91"/>
      <c r="AK383" s="91"/>
      <c r="AL383" s="91"/>
      <c r="AM383" s="131"/>
      <c r="AR383" s="35"/>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row>
    <row r="384" spans="1:70" s="14" customFormat="1" x14ac:dyDescent="0.25">
      <c r="A384" s="3"/>
      <c r="B384" s="3"/>
      <c r="C384" s="3"/>
      <c r="D384" s="3"/>
      <c r="E384" s="3"/>
      <c r="F384" s="3"/>
      <c r="G384" s="3"/>
      <c r="H384" s="3"/>
      <c r="I384" s="3"/>
      <c r="J384" s="139"/>
      <c r="K384" s="139"/>
      <c r="L384" s="139"/>
      <c r="M384" s="139"/>
      <c r="N384" s="138"/>
      <c r="O384" s="3"/>
      <c r="P384" s="3"/>
      <c r="Q384" s="3"/>
      <c r="R384" s="3"/>
      <c r="S384" s="3"/>
      <c r="T384" s="3"/>
      <c r="AF384" s="91"/>
      <c r="AI384" s="91"/>
      <c r="AK384" s="91"/>
      <c r="AL384" s="91"/>
      <c r="AM384" s="131"/>
      <c r="AR384" s="35"/>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row>
    <row r="385" spans="1:70" s="14" customFormat="1" x14ac:dyDescent="0.25">
      <c r="A385" s="3"/>
      <c r="B385" s="3"/>
      <c r="C385" s="3"/>
      <c r="D385" s="3"/>
      <c r="E385" s="3"/>
      <c r="F385" s="3"/>
      <c r="G385" s="3"/>
      <c r="H385" s="3"/>
      <c r="I385" s="3"/>
      <c r="J385" s="139"/>
      <c r="K385" s="139"/>
      <c r="L385" s="139"/>
      <c r="M385" s="139"/>
      <c r="N385" s="138"/>
      <c r="O385" s="3"/>
      <c r="P385" s="3"/>
      <c r="Q385" s="3"/>
      <c r="R385" s="3"/>
      <c r="S385" s="3"/>
      <c r="T385" s="3"/>
      <c r="AF385" s="91"/>
      <c r="AI385" s="91"/>
      <c r="AK385" s="91"/>
      <c r="AL385" s="91"/>
      <c r="AM385" s="131"/>
      <c r="AR385" s="35"/>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row>
    <row r="386" spans="1:70" s="14" customFormat="1" x14ac:dyDescent="0.25">
      <c r="A386" s="3"/>
      <c r="B386" s="3"/>
      <c r="C386" s="3"/>
      <c r="D386" s="3"/>
      <c r="E386" s="3"/>
      <c r="F386" s="3"/>
      <c r="G386" s="3"/>
      <c r="H386" s="3"/>
      <c r="I386" s="3"/>
      <c r="J386" s="139"/>
      <c r="K386" s="139"/>
      <c r="L386" s="139"/>
      <c r="M386" s="139"/>
      <c r="N386" s="138"/>
      <c r="O386" s="3"/>
      <c r="P386" s="3"/>
      <c r="Q386" s="3"/>
      <c r="R386" s="3"/>
      <c r="S386" s="3"/>
      <c r="T386" s="3"/>
      <c r="AF386" s="91"/>
      <c r="AI386" s="91"/>
      <c r="AK386" s="91"/>
      <c r="AL386" s="91"/>
      <c r="AM386" s="131"/>
      <c r="AR386" s="35"/>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row>
    <row r="387" spans="1:70" s="14" customFormat="1" x14ac:dyDescent="0.25">
      <c r="A387" s="3"/>
      <c r="B387" s="3"/>
      <c r="C387" s="3"/>
      <c r="D387" s="3"/>
      <c r="E387" s="3"/>
      <c r="F387" s="3"/>
      <c r="G387" s="3"/>
      <c r="H387" s="3"/>
      <c r="I387" s="3"/>
      <c r="J387" s="139"/>
      <c r="K387" s="139"/>
      <c r="L387" s="139"/>
      <c r="M387" s="139"/>
      <c r="N387" s="138"/>
      <c r="O387" s="3"/>
      <c r="P387" s="3"/>
      <c r="Q387" s="3"/>
      <c r="R387" s="3"/>
      <c r="S387" s="3"/>
      <c r="T387" s="3"/>
      <c r="AF387" s="91"/>
      <c r="AI387" s="91"/>
      <c r="AK387" s="91"/>
      <c r="AL387" s="91"/>
      <c r="AM387" s="131"/>
      <c r="AR387" s="35"/>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row>
    <row r="388" spans="1:70" s="14" customFormat="1" x14ac:dyDescent="0.25">
      <c r="A388" s="3"/>
      <c r="B388" s="3"/>
      <c r="C388" s="3"/>
      <c r="D388" s="3"/>
      <c r="E388" s="3"/>
      <c r="F388" s="3"/>
      <c r="G388" s="3"/>
      <c r="H388" s="3"/>
      <c r="I388" s="3"/>
      <c r="J388" s="139"/>
      <c r="K388" s="139"/>
      <c r="L388" s="139"/>
      <c r="M388" s="139"/>
      <c r="N388" s="138"/>
      <c r="O388" s="3"/>
      <c r="P388" s="3"/>
      <c r="Q388" s="3"/>
      <c r="R388" s="3"/>
      <c r="S388" s="3"/>
      <c r="T388" s="3"/>
      <c r="AF388" s="91"/>
      <c r="AI388" s="91"/>
      <c r="AK388" s="91"/>
      <c r="AL388" s="91"/>
      <c r="AM388" s="131"/>
      <c r="AR388" s="35"/>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row>
    <row r="389" spans="1:70" s="14" customFormat="1" x14ac:dyDescent="0.25">
      <c r="A389" s="3"/>
      <c r="B389" s="3"/>
      <c r="C389" s="3"/>
      <c r="D389" s="3"/>
      <c r="E389" s="3"/>
      <c r="F389" s="3"/>
      <c r="G389" s="3"/>
      <c r="H389" s="3"/>
      <c r="I389" s="3"/>
      <c r="J389" s="139"/>
      <c r="K389" s="139"/>
      <c r="L389" s="139"/>
      <c r="M389" s="139"/>
      <c r="N389" s="138"/>
      <c r="O389" s="3"/>
      <c r="P389" s="3"/>
      <c r="Q389" s="3"/>
      <c r="R389" s="3"/>
      <c r="S389" s="3"/>
      <c r="T389" s="3"/>
      <c r="AF389" s="91"/>
      <c r="AI389" s="91"/>
      <c r="AK389" s="91"/>
      <c r="AL389" s="91"/>
      <c r="AM389" s="131"/>
      <c r="AR389" s="35"/>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row>
    <row r="390" spans="1:70" s="14" customFormat="1" x14ac:dyDescent="0.25">
      <c r="A390" s="3"/>
      <c r="B390" s="3"/>
      <c r="C390" s="3"/>
      <c r="D390" s="3"/>
      <c r="E390" s="3"/>
      <c r="F390" s="3"/>
      <c r="G390" s="3"/>
      <c r="H390" s="3"/>
      <c r="I390" s="3"/>
      <c r="J390" s="139"/>
      <c r="K390" s="139"/>
      <c r="L390" s="139"/>
      <c r="M390" s="139"/>
      <c r="N390" s="138"/>
      <c r="O390" s="3"/>
      <c r="P390" s="3"/>
      <c r="Q390" s="3"/>
      <c r="R390" s="3"/>
      <c r="S390" s="3"/>
      <c r="T390" s="3"/>
      <c r="AF390" s="91"/>
      <c r="AI390" s="91"/>
      <c r="AK390" s="91"/>
      <c r="AL390" s="91"/>
      <c r="AM390" s="131"/>
      <c r="AR390" s="35"/>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row>
    <row r="391" spans="1:70" s="14" customFormat="1" x14ac:dyDescent="0.25">
      <c r="A391" s="3"/>
      <c r="B391" s="3"/>
      <c r="C391" s="3"/>
      <c r="D391" s="3"/>
      <c r="E391" s="3"/>
      <c r="F391" s="3"/>
      <c r="G391" s="3"/>
      <c r="H391" s="3"/>
      <c r="I391" s="3"/>
      <c r="J391" s="139"/>
      <c r="K391" s="139"/>
      <c r="L391" s="139"/>
      <c r="M391" s="139"/>
      <c r="N391" s="138"/>
      <c r="O391" s="3"/>
      <c r="P391" s="3"/>
      <c r="Q391" s="3"/>
      <c r="R391" s="3"/>
      <c r="S391" s="3"/>
      <c r="T391" s="3"/>
      <c r="AF391" s="91"/>
      <c r="AI391" s="91"/>
      <c r="AK391" s="91"/>
      <c r="AL391" s="91"/>
      <c r="AM391" s="131"/>
      <c r="AR391" s="35"/>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row>
    <row r="392" spans="1:70" s="14" customFormat="1" x14ac:dyDescent="0.25">
      <c r="A392" s="3"/>
      <c r="B392" s="3"/>
      <c r="C392" s="3"/>
      <c r="D392" s="3"/>
      <c r="E392" s="3"/>
      <c r="F392" s="3"/>
      <c r="G392" s="3"/>
      <c r="H392" s="3"/>
      <c r="I392" s="3"/>
      <c r="J392" s="139"/>
      <c r="K392" s="139"/>
      <c r="L392" s="139"/>
      <c r="M392" s="139"/>
      <c r="N392" s="138"/>
      <c r="O392" s="3"/>
      <c r="P392" s="3"/>
      <c r="Q392" s="3"/>
      <c r="R392" s="3"/>
      <c r="S392" s="3"/>
      <c r="T392" s="3"/>
      <c r="AF392" s="91"/>
      <c r="AI392" s="91"/>
      <c r="AK392" s="91"/>
      <c r="AL392" s="91"/>
      <c r="AM392" s="131"/>
      <c r="AR392" s="35"/>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row>
    <row r="393" spans="1:70" s="14" customFormat="1" x14ac:dyDescent="0.25">
      <c r="A393" s="3"/>
      <c r="B393" s="3"/>
      <c r="C393" s="3"/>
      <c r="D393" s="3"/>
      <c r="E393" s="3"/>
      <c r="F393" s="3"/>
      <c r="G393" s="3"/>
      <c r="H393" s="3"/>
      <c r="I393" s="3"/>
      <c r="J393" s="139"/>
      <c r="K393" s="139"/>
      <c r="L393" s="139"/>
      <c r="M393" s="139"/>
      <c r="N393" s="138"/>
      <c r="O393" s="3"/>
      <c r="P393" s="3"/>
      <c r="Q393" s="3"/>
      <c r="R393" s="3"/>
      <c r="S393" s="3"/>
      <c r="T393" s="3"/>
      <c r="AF393" s="91"/>
      <c r="AI393" s="91"/>
      <c r="AK393" s="91"/>
      <c r="AL393" s="91"/>
      <c r="AM393" s="131"/>
      <c r="AR393" s="35"/>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row>
    <row r="394" spans="1:70" s="14" customFormat="1" x14ac:dyDescent="0.25">
      <c r="A394" s="3"/>
      <c r="B394" s="3"/>
      <c r="C394" s="3"/>
      <c r="D394" s="3"/>
      <c r="E394" s="3"/>
      <c r="F394" s="3"/>
      <c r="G394" s="3"/>
      <c r="H394" s="3"/>
      <c r="I394" s="3"/>
      <c r="J394" s="139"/>
      <c r="K394" s="139"/>
      <c r="L394" s="139"/>
      <c r="M394" s="139"/>
      <c r="N394" s="138"/>
      <c r="O394" s="3"/>
      <c r="P394" s="3"/>
      <c r="Q394" s="3"/>
      <c r="R394" s="3"/>
      <c r="S394" s="3"/>
      <c r="T394" s="3"/>
      <c r="AF394" s="91"/>
      <c r="AI394" s="91"/>
      <c r="AK394" s="91"/>
      <c r="AL394" s="91"/>
      <c r="AM394" s="131"/>
      <c r="AR394" s="35"/>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row>
    <row r="395" spans="1:70" s="14" customFormat="1" x14ac:dyDescent="0.25">
      <c r="A395" s="3"/>
      <c r="B395" s="3"/>
      <c r="C395" s="3"/>
      <c r="D395" s="3"/>
      <c r="E395" s="3"/>
      <c r="F395" s="3"/>
      <c r="G395" s="3"/>
      <c r="H395" s="3"/>
      <c r="I395" s="3"/>
      <c r="J395" s="139"/>
      <c r="K395" s="139"/>
      <c r="L395" s="139"/>
      <c r="M395" s="139"/>
      <c r="N395" s="138"/>
      <c r="O395" s="3"/>
      <c r="P395" s="3"/>
      <c r="Q395" s="3"/>
      <c r="R395" s="3"/>
      <c r="S395" s="3"/>
      <c r="T395" s="3"/>
      <c r="AF395" s="91"/>
      <c r="AI395" s="91"/>
      <c r="AK395" s="91"/>
      <c r="AL395" s="91"/>
      <c r="AM395" s="131"/>
      <c r="AR395" s="35"/>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row>
    <row r="396" spans="1:70" s="14" customFormat="1" x14ac:dyDescent="0.25">
      <c r="A396" s="3"/>
      <c r="B396" s="3"/>
      <c r="C396" s="3"/>
      <c r="D396" s="3"/>
      <c r="E396" s="3"/>
      <c r="F396" s="3"/>
      <c r="G396" s="3"/>
      <c r="H396" s="3"/>
      <c r="I396" s="3"/>
      <c r="J396" s="139"/>
      <c r="K396" s="139"/>
      <c r="L396" s="139"/>
      <c r="M396" s="139"/>
      <c r="N396" s="138"/>
      <c r="O396" s="3"/>
      <c r="P396" s="3"/>
      <c r="Q396" s="3"/>
      <c r="R396" s="3"/>
      <c r="S396" s="3"/>
      <c r="T396" s="3"/>
      <c r="AF396" s="91"/>
      <c r="AI396" s="91"/>
      <c r="AK396" s="91"/>
      <c r="AL396" s="91"/>
      <c r="AM396" s="131"/>
      <c r="AR396" s="35"/>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row>
    <row r="397" spans="1:70" s="14" customFormat="1" x14ac:dyDescent="0.25">
      <c r="A397" s="3"/>
      <c r="B397" s="3"/>
      <c r="C397" s="3"/>
      <c r="D397" s="3"/>
      <c r="E397" s="3"/>
      <c r="F397" s="3"/>
      <c r="G397" s="3"/>
      <c r="H397" s="3"/>
      <c r="I397" s="3"/>
      <c r="J397" s="139"/>
      <c r="K397" s="139"/>
      <c r="L397" s="139"/>
      <c r="M397" s="139"/>
      <c r="N397" s="138"/>
      <c r="O397" s="3"/>
      <c r="P397" s="3"/>
      <c r="Q397" s="3"/>
      <c r="R397" s="3"/>
      <c r="S397" s="3"/>
      <c r="T397" s="3"/>
      <c r="AF397" s="91"/>
      <c r="AI397" s="91"/>
      <c r="AK397" s="91"/>
      <c r="AL397" s="91"/>
      <c r="AM397" s="131"/>
      <c r="AR397" s="35"/>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row>
    <row r="398" spans="1:70" s="14" customFormat="1" x14ac:dyDescent="0.25">
      <c r="A398" s="3"/>
      <c r="B398" s="3"/>
      <c r="C398" s="3"/>
      <c r="D398" s="3"/>
      <c r="E398" s="3"/>
      <c r="F398" s="3"/>
      <c r="G398" s="3"/>
      <c r="H398" s="3"/>
      <c r="I398" s="3"/>
      <c r="J398" s="139"/>
      <c r="K398" s="139"/>
      <c r="L398" s="139"/>
      <c r="M398" s="139"/>
      <c r="N398" s="138"/>
      <c r="O398" s="3"/>
      <c r="P398" s="3"/>
      <c r="Q398" s="3"/>
      <c r="R398" s="3"/>
      <c r="S398" s="3"/>
      <c r="T398" s="3"/>
      <c r="AF398" s="91"/>
      <c r="AI398" s="91"/>
      <c r="AK398" s="91"/>
      <c r="AL398" s="91"/>
      <c r="AM398" s="131"/>
      <c r="AR398" s="35"/>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row>
    <row r="399" spans="1:70" s="14" customFormat="1" x14ac:dyDescent="0.25">
      <c r="A399" s="3"/>
      <c r="B399" s="3"/>
      <c r="C399" s="3"/>
      <c r="D399" s="3"/>
      <c r="E399" s="3"/>
      <c r="F399" s="3"/>
      <c r="G399" s="3"/>
      <c r="H399" s="3"/>
      <c r="I399" s="3"/>
      <c r="J399" s="139"/>
      <c r="K399" s="139"/>
      <c r="L399" s="139"/>
      <c r="M399" s="139"/>
      <c r="N399" s="138"/>
      <c r="O399" s="3"/>
      <c r="P399" s="3"/>
      <c r="Q399" s="3"/>
      <c r="R399" s="3"/>
      <c r="S399" s="3"/>
      <c r="T399" s="3"/>
      <c r="AF399" s="91"/>
      <c r="AI399" s="91"/>
      <c r="AK399" s="91"/>
      <c r="AL399" s="91"/>
      <c r="AM399" s="131"/>
      <c r="AR399" s="35"/>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row>
    <row r="400" spans="1:70" s="14" customFormat="1" x14ac:dyDescent="0.25">
      <c r="A400" s="3"/>
      <c r="B400" s="3"/>
      <c r="C400" s="3"/>
      <c r="D400" s="3"/>
      <c r="E400" s="3"/>
      <c r="F400" s="3"/>
      <c r="G400" s="3"/>
      <c r="H400" s="3"/>
      <c r="I400" s="3"/>
      <c r="J400" s="139"/>
      <c r="K400" s="139"/>
      <c r="L400" s="139"/>
      <c r="M400" s="139"/>
      <c r="N400" s="138"/>
      <c r="O400" s="3"/>
      <c r="P400" s="3"/>
      <c r="Q400" s="3"/>
      <c r="R400" s="3"/>
      <c r="S400" s="3"/>
      <c r="T400" s="3"/>
      <c r="AF400" s="91"/>
      <c r="AI400" s="91"/>
      <c r="AK400" s="91"/>
      <c r="AL400" s="91"/>
      <c r="AM400" s="131"/>
      <c r="AR400" s="35"/>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row>
    <row r="401" spans="1:70" s="14" customFormat="1" x14ac:dyDescent="0.25">
      <c r="A401" s="3"/>
      <c r="B401" s="3"/>
      <c r="C401" s="3"/>
      <c r="D401" s="3"/>
      <c r="E401" s="3"/>
      <c r="F401" s="3"/>
      <c r="G401" s="3"/>
      <c r="H401" s="3"/>
      <c r="I401" s="3"/>
      <c r="J401" s="139"/>
      <c r="K401" s="139"/>
      <c r="L401" s="139"/>
      <c r="M401" s="139"/>
      <c r="N401" s="138"/>
      <c r="O401" s="3"/>
      <c r="P401" s="3"/>
      <c r="Q401" s="3"/>
      <c r="R401" s="3"/>
      <c r="S401" s="3"/>
      <c r="T401" s="3"/>
      <c r="AF401" s="91"/>
      <c r="AI401" s="91"/>
      <c r="AK401" s="91"/>
      <c r="AL401" s="91"/>
      <c r="AM401" s="131"/>
      <c r="AR401" s="35"/>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row>
    <row r="402" spans="1:70" s="14" customFormat="1" x14ac:dyDescent="0.25">
      <c r="A402" s="3"/>
      <c r="B402" s="3"/>
      <c r="C402" s="3"/>
      <c r="D402" s="3"/>
      <c r="E402" s="3"/>
      <c r="F402" s="3"/>
      <c r="G402" s="3"/>
      <c r="H402" s="3"/>
      <c r="I402" s="3"/>
      <c r="J402" s="139"/>
      <c r="K402" s="139"/>
      <c r="L402" s="139"/>
      <c r="M402" s="139"/>
      <c r="N402" s="138"/>
      <c r="O402" s="3"/>
      <c r="P402" s="3"/>
      <c r="Q402" s="3"/>
      <c r="R402" s="3"/>
      <c r="S402" s="3"/>
      <c r="T402" s="3"/>
      <c r="AF402" s="91"/>
      <c r="AI402" s="91"/>
      <c r="AK402" s="91"/>
      <c r="AL402" s="91"/>
      <c r="AM402" s="131"/>
      <c r="AR402" s="35"/>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row>
    <row r="403" spans="1:70" s="14" customFormat="1" x14ac:dyDescent="0.25">
      <c r="A403" s="3"/>
      <c r="B403" s="3"/>
      <c r="C403" s="3"/>
      <c r="D403" s="3"/>
      <c r="E403" s="3"/>
      <c r="F403" s="3"/>
      <c r="G403" s="3"/>
      <c r="H403" s="3"/>
      <c r="I403" s="3"/>
      <c r="J403" s="139"/>
      <c r="K403" s="139"/>
      <c r="L403" s="139"/>
      <c r="M403" s="139"/>
      <c r="N403" s="138"/>
      <c r="O403" s="3"/>
      <c r="P403" s="3"/>
      <c r="Q403" s="3"/>
      <c r="R403" s="3"/>
      <c r="S403" s="3"/>
      <c r="T403" s="3"/>
      <c r="AF403" s="91"/>
      <c r="AI403" s="91"/>
      <c r="AK403" s="91"/>
      <c r="AL403" s="91"/>
      <c r="AM403" s="131"/>
      <c r="AR403" s="35"/>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row>
    <row r="404" spans="1:70" s="14" customFormat="1" x14ac:dyDescent="0.25">
      <c r="A404" s="3"/>
      <c r="B404" s="3"/>
      <c r="C404" s="3"/>
      <c r="D404" s="3"/>
      <c r="E404" s="3"/>
      <c r="F404" s="3"/>
      <c r="G404" s="3"/>
      <c r="H404" s="3"/>
      <c r="I404" s="3"/>
      <c r="J404" s="139"/>
      <c r="K404" s="139"/>
      <c r="L404" s="139"/>
      <c r="M404" s="139"/>
      <c r="N404" s="138"/>
      <c r="O404" s="3"/>
      <c r="P404" s="3"/>
      <c r="Q404" s="3"/>
      <c r="R404" s="3"/>
      <c r="S404" s="3"/>
      <c r="T404" s="3"/>
      <c r="AF404" s="91"/>
      <c r="AI404" s="91"/>
      <c r="AK404" s="91"/>
      <c r="AL404" s="91"/>
      <c r="AM404" s="131"/>
      <c r="AR404" s="35"/>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row>
    <row r="405" spans="1:70" s="14" customFormat="1" x14ac:dyDescent="0.25">
      <c r="A405" s="3"/>
      <c r="B405" s="3"/>
      <c r="C405" s="3"/>
      <c r="D405" s="3"/>
      <c r="E405" s="3"/>
      <c r="F405" s="3"/>
      <c r="G405" s="3"/>
      <c r="H405" s="3"/>
      <c r="I405" s="3"/>
      <c r="J405" s="139"/>
      <c r="K405" s="139"/>
      <c r="L405" s="139"/>
      <c r="M405" s="139"/>
      <c r="N405" s="138"/>
      <c r="O405" s="3"/>
      <c r="P405" s="3"/>
      <c r="Q405" s="3"/>
      <c r="R405" s="3"/>
      <c r="S405" s="3"/>
      <c r="T405" s="3"/>
      <c r="AF405" s="91"/>
      <c r="AI405" s="91"/>
      <c r="AK405" s="91"/>
      <c r="AL405" s="91"/>
      <c r="AM405" s="131"/>
      <c r="AR405" s="35"/>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row>
    <row r="406" spans="1:70" s="14" customFormat="1" x14ac:dyDescent="0.25">
      <c r="A406" s="3"/>
      <c r="B406" s="3"/>
      <c r="C406" s="3"/>
      <c r="D406" s="3"/>
      <c r="E406" s="3"/>
      <c r="F406" s="3"/>
      <c r="G406" s="3"/>
      <c r="H406" s="3"/>
      <c r="I406" s="3"/>
      <c r="J406" s="139"/>
      <c r="K406" s="139"/>
      <c r="L406" s="139"/>
      <c r="M406" s="139"/>
      <c r="N406" s="138"/>
      <c r="O406" s="3"/>
      <c r="P406" s="3"/>
      <c r="Q406" s="3"/>
      <c r="R406" s="3"/>
      <c r="S406" s="3"/>
      <c r="T406" s="3"/>
      <c r="AF406" s="91"/>
      <c r="AI406" s="91"/>
      <c r="AK406" s="91"/>
      <c r="AL406" s="91"/>
      <c r="AM406" s="131"/>
      <c r="AR406" s="35"/>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row>
    <row r="407" spans="1:70" s="14" customFormat="1" x14ac:dyDescent="0.25">
      <c r="A407" s="3"/>
      <c r="B407" s="3"/>
      <c r="C407" s="3"/>
      <c r="D407" s="3"/>
      <c r="E407" s="3"/>
      <c r="F407" s="3"/>
      <c r="G407" s="3"/>
      <c r="H407" s="3"/>
      <c r="I407" s="3"/>
      <c r="J407" s="139"/>
      <c r="K407" s="139"/>
      <c r="L407" s="139"/>
      <c r="M407" s="139"/>
      <c r="N407" s="138"/>
      <c r="O407" s="3"/>
      <c r="P407" s="3"/>
      <c r="Q407" s="3"/>
      <c r="R407" s="3"/>
      <c r="S407" s="3"/>
      <c r="T407" s="3"/>
      <c r="AF407" s="91"/>
      <c r="AI407" s="91"/>
      <c r="AK407" s="91"/>
      <c r="AL407" s="91"/>
      <c r="AM407" s="131"/>
      <c r="AR407" s="35"/>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row>
    <row r="408" spans="1:70" s="14" customFormat="1" x14ac:dyDescent="0.25">
      <c r="A408" s="3"/>
      <c r="B408" s="3"/>
      <c r="C408" s="3"/>
      <c r="D408" s="3"/>
      <c r="E408" s="3"/>
      <c r="F408" s="3"/>
      <c r="G408" s="3"/>
      <c r="H408" s="3"/>
      <c r="I408" s="3"/>
      <c r="J408" s="139"/>
      <c r="K408" s="139"/>
      <c r="L408" s="139"/>
      <c r="M408" s="139"/>
      <c r="N408" s="138"/>
      <c r="O408" s="3"/>
      <c r="P408" s="3"/>
      <c r="Q408" s="3"/>
      <c r="R408" s="3"/>
      <c r="S408" s="3"/>
      <c r="T408" s="3"/>
      <c r="AF408" s="91"/>
      <c r="AI408" s="91"/>
      <c r="AK408" s="91"/>
      <c r="AL408" s="91"/>
      <c r="AM408" s="131"/>
      <c r="AR408" s="35"/>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row>
    <row r="409" spans="1:70" s="14" customFormat="1" x14ac:dyDescent="0.25">
      <c r="A409" s="3"/>
      <c r="B409" s="3"/>
      <c r="C409" s="3"/>
      <c r="D409" s="3"/>
      <c r="E409" s="3"/>
      <c r="F409" s="3"/>
      <c r="G409" s="3"/>
      <c r="H409" s="3"/>
      <c r="I409" s="3"/>
      <c r="J409" s="139"/>
      <c r="K409" s="139"/>
      <c r="L409" s="139"/>
      <c r="M409" s="139"/>
      <c r="N409" s="138"/>
      <c r="O409" s="3"/>
      <c r="P409" s="3"/>
      <c r="Q409" s="3"/>
      <c r="R409" s="3"/>
      <c r="S409" s="3"/>
      <c r="T409" s="3"/>
      <c r="AF409" s="91"/>
      <c r="AI409" s="91"/>
      <c r="AK409" s="91"/>
      <c r="AL409" s="91"/>
      <c r="AM409" s="131"/>
      <c r="AR409" s="35"/>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row>
    <row r="410" spans="1:70" s="14" customFormat="1" x14ac:dyDescent="0.25">
      <c r="A410" s="3"/>
      <c r="B410" s="3"/>
      <c r="C410" s="3"/>
      <c r="D410" s="3"/>
      <c r="E410" s="3"/>
      <c r="F410" s="3"/>
      <c r="G410" s="3"/>
      <c r="H410" s="3"/>
      <c r="I410" s="3"/>
      <c r="J410" s="139"/>
      <c r="K410" s="139"/>
      <c r="L410" s="139"/>
      <c r="M410" s="139"/>
      <c r="N410" s="138"/>
      <c r="O410" s="3"/>
      <c r="P410" s="3"/>
      <c r="Q410" s="3"/>
      <c r="R410" s="3"/>
      <c r="S410" s="3"/>
      <c r="T410" s="3"/>
      <c r="AF410" s="91"/>
      <c r="AI410" s="91"/>
      <c r="AK410" s="91"/>
      <c r="AL410" s="91"/>
      <c r="AM410" s="131"/>
      <c r="AR410" s="35"/>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row>
    <row r="411" spans="1:70" s="14" customFormat="1" x14ac:dyDescent="0.25">
      <c r="A411" s="3"/>
      <c r="B411" s="3"/>
      <c r="C411" s="3"/>
      <c r="D411" s="3"/>
      <c r="E411" s="3"/>
      <c r="F411" s="3"/>
      <c r="G411" s="3"/>
      <c r="H411" s="3"/>
      <c r="I411" s="3"/>
      <c r="J411" s="139"/>
      <c r="K411" s="139"/>
      <c r="L411" s="139"/>
      <c r="M411" s="139"/>
      <c r="N411" s="138"/>
      <c r="O411" s="3"/>
      <c r="P411" s="3"/>
      <c r="Q411" s="3"/>
      <c r="R411" s="3"/>
      <c r="S411" s="3"/>
      <c r="T411" s="3"/>
      <c r="AF411" s="91"/>
      <c r="AI411" s="91"/>
      <c r="AK411" s="91"/>
      <c r="AL411" s="91"/>
      <c r="AM411" s="131"/>
      <c r="AR411" s="35"/>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row>
    <row r="412" spans="1:70" s="14" customFormat="1" x14ac:dyDescent="0.25">
      <c r="A412" s="3"/>
      <c r="B412" s="3"/>
      <c r="C412" s="3"/>
      <c r="D412" s="3"/>
      <c r="E412" s="3"/>
      <c r="F412" s="3"/>
      <c r="G412" s="3"/>
      <c r="H412" s="3"/>
      <c r="I412" s="3"/>
      <c r="J412" s="139"/>
      <c r="K412" s="139"/>
      <c r="L412" s="139"/>
      <c r="M412" s="139"/>
      <c r="N412" s="138"/>
      <c r="O412" s="3"/>
      <c r="P412" s="3"/>
      <c r="Q412" s="3"/>
      <c r="R412" s="3"/>
      <c r="S412" s="3"/>
      <c r="T412" s="3"/>
      <c r="AF412" s="91"/>
      <c r="AI412" s="91"/>
      <c r="AK412" s="91"/>
      <c r="AL412" s="91"/>
      <c r="AM412" s="131"/>
      <c r="AR412" s="35"/>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row>
    <row r="413" spans="1:70" s="14" customFormat="1" x14ac:dyDescent="0.25">
      <c r="A413" s="3"/>
      <c r="B413" s="3"/>
      <c r="C413" s="3"/>
      <c r="D413" s="3"/>
      <c r="E413" s="3"/>
      <c r="F413" s="3"/>
      <c r="G413" s="3"/>
      <c r="H413" s="3"/>
      <c r="I413" s="3"/>
      <c r="J413" s="139"/>
      <c r="K413" s="139"/>
      <c r="L413" s="139"/>
      <c r="M413" s="139"/>
      <c r="N413" s="138"/>
      <c r="O413" s="3"/>
      <c r="P413" s="3"/>
      <c r="Q413" s="3"/>
      <c r="R413" s="3"/>
      <c r="S413" s="3"/>
      <c r="T413" s="3"/>
      <c r="AF413" s="91"/>
      <c r="AI413" s="91"/>
      <c r="AK413" s="91"/>
      <c r="AL413" s="91"/>
      <c r="AM413" s="131"/>
      <c r="AR413" s="35"/>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row>
    <row r="414" spans="1:70" s="14" customFormat="1" x14ac:dyDescent="0.25">
      <c r="A414" s="3"/>
      <c r="B414" s="3"/>
      <c r="C414" s="3"/>
      <c r="D414" s="3"/>
      <c r="E414" s="3"/>
      <c r="F414" s="3"/>
      <c r="G414" s="3"/>
      <c r="H414" s="3"/>
      <c r="I414" s="3"/>
      <c r="J414" s="139"/>
      <c r="K414" s="139"/>
      <c r="L414" s="139"/>
      <c r="M414" s="139"/>
      <c r="N414" s="138"/>
      <c r="O414" s="3"/>
      <c r="P414" s="3"/>
      <c r="Q414" s="3"/>
      <c r="R414" s="3"/>
      <c r="S414" s="3"/>
      <c r="T414" s="3"/>
      <c r="AF414" s="91"/>
      <c r="AI414" s="91"/>
      <c r="AK414" s="91"/>
      <c r="AL414" s="91"/>
      <c r="AM414" s="131"/>
      <c r="AR414" s="35"/>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row>
    <row r="415" spans="1:70" s="14" customFormat="1" x14ac:dyDescent="0.25">
      <c r="A415" s="3"/>
      <c r="B415" s="3"/>
      <c r="C415" s="3"/>
      <c r="D415" s="3"/>
      <c r="E415" s="3"/>
      <c r="F415" s="3"/>
      <c r="G415" s="3"/>
      <c r="H415" s="3"/>
      <c r="I415" s="3"/>
      <c r="J415" s="139"/>
      <c r="K415" s="139"/>
      <c r="L415" s="139"/>
      <c r="M415" s="139"/>
      <c r="N415" s="138"/>
      <c r="O415" s="3"/>
      <c r="P415" s="3"/>
      <c r="Q415" s="3"/>
      <c r="R415" s="3"/>
      <c r="S415" s="3"/>
      <c r="T415" s="3"/>
      <c r="AF415" s="91"/>
      <c r="AI415" s="91"/>
      <c r="AK415" s="91"/>
      <c r="AL415" s="91"/>
      <c r="AM415" s="131"/>
      <c r="AR415" s="35"/>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row>
    <row r="416" spans="1:70" s="14" customFormat="1" x14ac:dyDescent="0.25">
      <c r="A416" s="3"/>
      <c r="B416" s="3"/>
      <c r="C416" s="3"/>
      <c r="D416" s="3"/>
      <c r="E416" s="3"/>
      <c r="F416" s="3"/>
      <c r="G416" s="3"/>
      <c r="H416" s="3"/>
      <c r="I416" s="3"/>
      <c r="J416" s="139"/>
      <c r="K416" s="139"/>
      <c r="L416" s="139"/>
      <c r="M416" s="139"/>
      <c r="N416" s="138"/>
      <c r="O416" s="3"/>
      <c r="P416" s="3"/>
      <c r="Q416" s="3"/>
      <c r="R416" s="3"/>
      <c r="S416" s="3"/>
      <c r="T416" s="3"/>
      <c r="AF416" s="91"/>
      <c r="AI416" s="91"/>
      <c r="AK416" s="91"/>
      <c r="AL416" s="91"/>
      <c r="AM416" s="131"/>
      <c r="AR416" s="35"/>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row>
    <row r="417" spans="1:70" s="14" customFormat="1" x14ac:dyDescent="0.25">
      <c r="A417" s="3"/>
      <c r="B417" s="3"/>
      <c r="C417" s="3"/>
      <c r="D417" s="3"/>
      <c r="E417" s="3"/>
      <c r="F417" s="3"/>
      <c r="G417" s="3"/>
      <c r="H417" s="3"/>
      <c r="I417" s="3"/>
      <c r="J417" s="139"/>
      <c r="K417" s="139"/>
      <c r="L417" s="139"/>
      <c r="M417" s="139"/>
      <c r="N417" s="138"/>
      <c r="O417" s="3"/>
      <c r="P417" s="3"/>
      <c r="Q417" s="3"/>
      <c r="R417" s="3"/>
      <c r="S417" s="3"/>
      <c r="T417" s="3"/>
      <c r="AF417" s="91"/>
      <c r="AI417" s="91"/>
      <c r="AK417" s="91"/>
      <c r="AL417" s="91"/>
      <c r="AM417" s="131"/>
      <c r="AR417" s="35"/>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row>
    <row r="418" spans="1:70" s="14" customFormat="1" x14ac:dyDescent="0.25">
      <c r="A418" s="3"/>
      <c r="B418" s="3"/>
      <c r="C418" s="3"/>
      <c r="D418" s="3"/>
      <c r="E418" s="3"/>
      <c r="F418" s="3"/>
      <c r="G418" s="3"/>
      <c r="H418" s="3"/>
      <c r="I418" s="3"/>
      <c r="J418" s="139"/>
      <c r="K418" s="139"/>
      <c r="L418" s="139"/>
      <c r="M418" s="139"/>
      <c r="N418" s="138"/>
      <c r="O418" s="3"/>
      <c r="P418" s="3"/>
      <c r="Q418" s="3"/>
      <c r="R418" s="3"/>
      <c r="S418" s="3"/>
      <c r="T418" s="3"/>
      <c r="AF418" s="91"/>
      <c r="AI418" s="91"/>
      <c r="AK418" s="91"/>
      <c r="AL418" s="91"/>
      <c r="AM418" s="131"/>
      <c r="AR418" s="35"/>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row>
    <row r="419" spans="1:70" s="14" customFormat="1" x14ac:dyDescent="0.25">
      <c r="A419" s="3"/>
      <c r="B419" s="3"/>
      <c r="C419" s="3"/>
      <c r="D419" s="3"/>
      <c r="E419" s="3"/>
      <c r="F419" s="3"/>
      <c r="G419" s="3"/>
      <c r="H419" s="3"/>
      <c r="I419" s="3"/>
      <c r="J419" s="139"/>
      <c r="K419" s="139"/>
      <c r="L419" s="139"/>
      <c r="M419" s="139"/>
      <c r="N419" s="138"/>
      <c r="O419" s="3"/>
      <c r="P419" s="3"/>
      <c r="Q419" s="3"/>
      <c r="R419" s="3"/>
      <c r="S419" s="3"/>
      <c r="T419" s="3"/>
      <c r="AF419" s="91"/>
      <c r="AI419" s="91"/>
      <c r="AK419" s="91"/>
      <c r="AL419" s="91"/>
      <c r="AM419" s="131"/>
      <c r="AR419" s="35"/>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row>
    <row r="420" spans="1:70" s="14" customFormat="1" x14ac:dyDescent="0.25">
      <c r="A420" s="3"/>
      <c r="B420" s="3"/>
      <c r="C420" s="3"/>
      <c r="D420" s="3"/>
      <c r="E420" s="3"/>
      <c r="F420" s="3"/>
      <c r="G420" s="3"/>
      <c r="H420" s="3"/>
      <c r="I420" s="3"/>
      <c r="J420" s="139"/>
      <c r="K420" s="139"/>
      <c r="L420" s="139"/>
      <c r="M420" s="139"/>
      <c r="N420" s="138"/>
      <c r="O420" s="3"/>
      <c r="P420" s="3"/>
      <c r="Q420" s="3"/>
      <c r="R420" s="3"/>
      <c r="S420" s="3"/>
      <c r="T420" s="3"/>
      <c r="AF420" s="91"/>
      <c r="AI420" s="91"/>
      <c r="AK420" s="91"/>
      <c r="AL420" s="91"/>
      <c r="AM420" s="131"/>
      <c r="AR420" s="35"/>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row>
    <row r="421" spans="1:70" s="14" customFormat="1" x14ac:dyDescent="0.25">
      <c r="A421" s="3"/>
      <c r="B421" s="3"/>
      <c r="C421" s="3"/>
      <c r="D421" s="3"/>
      <c r="E421" s="3"/>
      <c r="F421" s="3"/>
      <c r="G421" s="3"/>
      <c r="H421" s="3"/>
      <c r="I421" s="3"/>
      <c r="J421" s="139"/>
      <c r="K421" s="139"/>
      <c r="L421" s="139"/>
      <c r="M421" s="139"/>
      <c r="N421" s="138"/>
      <c r="O421" s="3"/>
      <c r="P421" s="3"/>
      <c r="Q421" s="3"/>
      <c r="R421" s="3"/>
      <c r="S421" s="3"/>
      <c r="T421" s="3"/>
      <c r="AF421" s="91"/>
      <c r="AI421" s="91"/>
      <c r="AK421" s="91"/>
      <c r="AL421" s="91"/>
      <c r="AM421" s="131"/>
      <c r="AR421" s="35"/>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row>
    <row r="422" spans="1:70" s="14" customFormat="1" x14ac:dyDescent="0.25">
      <c r="A422" s="3"/>
      <c r="B422" s="3"/>
      <c r="C422" s="3"/>
      <c r="D422" s="3"/>
      <c r="E422" s="3"/>
      <c r="F422" s="3"/>
      <c r="G422" s="3"/>
      <c r="H422" s="3"/>
      <c r="I422" s="3"/>
      <c r="J422" s="139"/>
      <c r="K422" s="139"/>
      <c r="L422" s="139"/>
      <c r="M422" s="139"/>
      <c r="N422" s="138"/>
      <c r="O422" s="3"/>
      <c r="P422" s="3"/>
      <c r="Q422" s="3"/>
      <c r="R422" s="3"/>
      <c r="S422" s="3"/>
      <c r="T422" s="3"/>
      <c r="AF422" s="91"/>
      <c r="AI422" s="91"/>
      <c r="AK422" s="91"/>
      <c r="AL422" s="91"/>
      <c r="AM422" s="131"/>
      <c r="AR422" s="35"/>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row>
    <row r="423" spans="1:70" s="14" customFormat="1" x14ac:dyDescent="0.25">
      <c r="A423" s="3"/>
      <c r="B423" s="3"/>
      <c r="C423" s="3"/>
      <c r="D423" s="3"/>
      <c r="E423" s="3"/>
      <c r="F423" s="3"/>
      <c r="G423" s="3"/>
      <c r="H423" s="3"/>
      <c r="I423" s="3"/>
      <c r="J423" s="139"/>
      <c r="K423" s="139"/>
      <c r="L423" s="139"/>
      <c r="M423" s="139"/>
      <c r="N423" s="138"/>
      <c r="O423" s="3"/>
      <c r="P423" s="3"/>
      <c r="Q423" s="3"/>
      <c r="R423" s="3"/>
      <c r="S423" s="3"/>
      <c r="T423" s="3"/>
      <c r="AF423" s="91"/>
      <c r="AI423" s="91"/>
      <c r="AK423" s="91"/>
      <c r="AL423" s="91"/>
      <c r="AM423" s="131"/>
      <c r="AR423" s="35"/>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row>
    <row r="424" spans="1:70" s="14" customFormat="1" x14ac:dyDescent="0.25">
      <c r="A424" s="3"/>
      <c r="B424" s="3"/>
      <c r="C424" s="3"/>
      <c r="D424" s="3"/>
      <c r="E424" s="3"/>
      <c r="F424" s="3"/>
      <c r="G424" s="3"/>
      <c r="H424" s="3"/>
      <c r="I424" s="3"/>
      <c r="J424" s="139"/>
      <c r="K424" s="139"/>
      <c r="L424" s="139"/>
      <c r="M424" s="139"/>
      <c r="N424" s="138"/>
      <c r="O424" s="3"/>
      <c r="P424" s="3"/>
      <c r="Q424" s="3"/>
      <c r="R424" s="3"/>
      <c r="S424" s="3"/>
      <c r="T424" s="3"/>
      <c r="AF424" s="91"/>
      <c r="AI424" s="91"/>
      <c r="AK424" s="91"/>
      <c r="AL424" s="91"/>
      <c r="AM424" s="131"/>
      <c r="AR424" s="35"/>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row>
    <row r="425" spans="1:70" s="14" customFormat="1" x14ac:dyDescent="0.25">
      <c r="A425" s="3"/>
      <c r="B425" s="3"/>
      <c r="C425" s="3"/>
      <c r="D425" s="3"/>
      <c r="E425" s="3"/>
      <c r="F425" s="3"/>
      <c r="G425" s="3"/>
      <c r="H425" s="3"/>
      <c r="I425" s="3"/>
      <c r="J425" s="139"/>
      <c r="K425" s="139"/>
      <c r="L425" s="139"/>
      <c r="M425" s="139"/>
      <c r="N425" s="138"/>
      <c r="O425" s="3"/>
      <c r="P425" s="3"/>
      <c r="Q425" s="3"/>
      <c r="R425" s="3"/>
      <c r="S425" s="3"/>
      <c r="T425" s="3"/>
      <c r="AF425" s="91"/>
      <c r="AI425" s="91"/>
      <c r="AK425" s="91"/>
      <c r="AL425" s="91"/>
      <c r="AM425" s="131"/>
      <c r="AR425" s="35"/>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row>
    <row r="426" spans="1:70" s="14" customFormat="1" x14ac:dyDescent="0.25">
      <c r="A426" s="3"/>
      <c r="B426" s="3"/>
      <c r="C426" s="3"/>
      <c r="D426" s="3"/>
      <c r="E426" s="3"/>
      <c r="F426" s="3"/>
      <c r="G426" s="3"/>
      <c r="H426" s="3"/>
      <c r="I426" s="3"/>
      <c r="J426" s="139"/>
      <c r="K426" s="139"/>
      <c r="L426" s="139"/>
      <c r="M426" s="139"/>
      <c r="N426" s="138"/>
      <c r="O426" s="3"/>
      <c r="P426" s="3"/>
      <c r="Q426" s="3"/>
      <c r="R426" s="3"/>
      <c r="S426" s="3"/>
      <c r="T426" s="3"/>
      <c r="AF426" s="91"/>
      <c r="AI426" s="91"/>
      <c r="AK426" s="91"/>
      <c r="AL426" s="91"/>
      <c r="AM426" s="131"/>
      <c r="AR426" s="35"/>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row>
    <row r="427" spans="1:70" s="14" customFormat="1" x14ac:dyDescent="0.25">
      <c r="A427" s="3"/>
      <c r="B427" s="3"/>
      <c r="C427" s="3"/>
      <c r="D427" s="3"/>
      <c r="E427" s="3"/>
      <c r="F427" s="3"/>
      <c r="G427" s="3"/>
      <c r="H427" s="3"/>
      <c r="I427" s="3"/>
      <c r="J427" s="139"/>
      <c r="K427" s="139"/>
      <c r="L427" s="139"/>
      <c r="M427" s="139"/>
      <c r="N427" s="138"/>
      <c r="O427" s="3"/>
      <c r="P427" s="3"/>
      <c r="Q427" s="3"/>
      <c r="R427" s="3"/>
      <c r="S427" s="3"/>
      <c r="T427" s="3"/>
      <c r="AF427" s="91"/>
      <c r="AI427" s="91"/>
      <c r="AK427" s="91"/>
      <c r="AL427" s="91"/>
      <c r="AM427" s="131"/>
      <c r="AR427" s="35"/>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row>
    <row r="428" spans="1:70" s="14" customFormat="1" x14ac:dyDescent="0.25">
      <c r="A428" s="3"/>
      <c r="B428" s="3"/>
      <c r="C428" s="3"/>
      <c r="D428" s="3"/>
      <c r="E428" s="3"/>
      <c r="F428" s="3"/>
      <c r="G428" s="3"/>
      <c r="H428" s="3"/>
      <c r="I428" s="3"/>
      <c r="J428" s="139"/>
      <c r="K428" s="139"/>
      <c r="L428" s="139"/>
      <c r="M428" s="139"/>
      <c r="N428" s="138"/>
      <c r="O428" s="3"/>
      <c r="P428" s="3"/>
      <c r="Q428" s="3"/>
      <c r="R428" s="3"/>
      <c r="S428" s="3"/>
      <c r="T428" s="3"/>
      <c r="AF428" s="91"/>
      <c r="AI428" s="91"/>
      <c r="AK428" s="91"/>
      <c r="AL428" s="91"/>
      <c r="AM428" s="131"/>
      <c r="AR428" s="35"/>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row>
    <row r="429" spans="1:70" s="14" customFormat="1" x14ac:dyDescent="0.25">
      <c r="A429" s="3"/>
      <c r="B429" s="3"/>
      <c r="C429" s="3"/>
      <c r="D429" s="3"/>
      <c r="E429" s="3"/>
      <c r="F429" s="3"/>
      <c r="G429" s="3"/>
      <c r="H429" s="3"/>
      <c r="I429" s="3"/>
      <c r="J429" s="139"/>
      <c r="K429" s="139"/>
      <c r="L429" s="139"/>
      <c r="M429" s="139"/>
      <c r="N429" s="138"/>
      <c r="O429" s="3"/>
      <c r="P429" s="3"/>
      <c r="Q429" s="3"/>
      <c r="R429" s="3"/>
      <c r="S429" s="3"/>
      <c r="T429" s="3"/>
      <c r="AF429" s="91"/>
      <c r="AI429" s="91"/>
      <c r="AK429" s="91"/>
      <c r="AL429" s="91"/>
      <c r="AM429" s="131"/>
      <c r="AR429" s="35"/>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row>
    <row r="430" spans="1:70" s="14" customFormat="1" x14ac:dyDescent="0.25">
      <c r="A430" s="3"/>
      <c r="B430" s="3"/>
      <c r="C430" s="3"/>
      <c r="D430" s="3"/>
      <c r="E430" s="3"/>
      <c r="F430" s="3"/>
      <c r="G430" s="3"/>
      <c r="H430" s="3"/>
      <c r="I430" s="3"/>
      <c r="J430" s="139"/>
      <c r="K430" s="139"/>
      <c r="L430" s="139"/>
      <c r="M430" s="139"/>
      <c r="N430" s="138"/>
      <c r="O430" s="3"/>
      <c r="P430" s="3"/>
      <c r="Q430" s="3"/>
      <c r="R430" s="3"/>
      <c r="S430" s="3"/>
      <c r="T430" s="3"/>
      <c r="AF430" s="91"/>
      <c r="AI430" s="91"/>
      <c r="AK430" s="91"/>
      <c r="AL430" s="91"/>
      <c r="AM430" s="131"/>
      <c r="AR430" s="35"/>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row>
    <row r="431" spans="1:70" s="14" customFormat="1" x14ac:dyDescent="0.25">
      <c r="A431" s="3"/>
      <c r="B431" s="3"/>
      <c r="C431" s="3"/>
      <c r="D431" s="3"/>
      <c r="E431" s="3"/>
      <c r="F431" s="3"/>
      <c r="G431" s="3"/>
      <c r="H431" s="3"/>
      <c r="I431" s="3"/>
      <c r="J431" s="139"/>
      <c r="K431" s="139"/>
      <c r="L431" s="139"/>
      <c r="M431" s="139"/>
      <c r="N431" s="138"/>
      <c r="O431" s="3"/>
      <c r="P431" s="3"/>
      <c r="Q431" s="3"/>
      <c r="R431" s="3"/>
      <c r="S431" s="3"/>
      <c r="T431" s="3"/>
      <c r="AF431" s="91"/>
      <c r="AI431" s="91"/>
      <c r="AK431" s="91"/>
      <c r="AL431" s="91"/>
      <c r="AM431" s="131"/>
      <c r="AR431" s="35"/>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row>
    <row r="432" spans="1:70" s="14" customFormat="1" x14ac:dyDescent="0.25">
      <c r="A432" s="3"/>
      <c r="B432" s="3"/>
      <c r="C432" s="3"/>
      <c r="D432" s="3"/>
      <c r="E432" s="3"/>
      <c r="F432" s="3"/>
      <c r="G432" s="3"/>
      <c r="H432" s="3"/>
      <c r="I432" s="3"/>
      <c r="J432" s="139"/>
      <c r="K432" s="139"/>
      <c r="L432" s="139"/>
      <c r="M432" s="139"/>
      <c r="N432" s="138"/>
      <c r="O432" s="3"/>
      <c r="P432" s="3"/>
      <c r="Q432" s="3"/>
      <c r="R432" s="3"/>
      <c r="S432" s="3"/>
      <c r="T432" s="3"/>
      <c r="AF432" s="91"/>
      <c r="AI432" s="91"/>
      <c r="AK432" s="91"/>
      <c r="AL432" s="91"/>
      <c r="AM432" s="131"/>
      <c r="AR432" s="35"/>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row>
    <row r="433" spans="1:70" s="14" customFormat="1" x14ac:dyDescent="0.25">
      <c r="A433" s="3"/>
      <c r="B433" s="3"/>
      <c r="C433" s="3"/>
      <c r="D433" s="3"/>
      <c r="E433" s="3"/>
      <c r="F433" s="3"/>
      <c r="G433" s="3"/>
      <c r="H433" s="3"/>
      <c r="I433" s="3"/>
      <c r="J433" s="139"/>
      <c r="K433" s="139"/>
      <c r="L433" s="139"/>
      <c r="M433" s="139"/>
      <c r="N433" s="138"/>
      <c r="O433" s="3"/>
      <c r="P433" s="3"/>
      <c r="Q433" s="3"/>
      <c r="R433" s="3"/>
      <c r="S433" s="3"/>
      <c r="T433" s="3"/>
      <c r="AF433" s="91"/>
      <c r="AI433" s="91"/>
      <c r="AK433" s="91"/>
      <c r="AL433" s="91"/>
      <c r="AM433" s="131"/>
      <c r="AR433" s="35"/>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row>
    <row r="434" spans="1:70" s="14" customFormat="1" x14ac:dyDescent="0.25">
      <c r="A434" s="3"/>
      <c r="B434" s="3"/>
      <c r="C434" s="3"/>
      <c r="D434" s="3"/>
      <c r="E434" s="3"/>
      <c r="F434" s="3"/>
      <c r="G434" s="3"/>
      <c r="H434" s="3"/>
      <c r="I434" s="3"/>
      <c r="J434" s="139"/>
      <c r="K434" s="139"/>
      <c r="L434" s="139"/>
      <c r="M434" s="139"/>
      <c r="N434" s="138"/>
      <c r="O434" s="3"/>
      <c r="P434" s="3"/>
      <c r="Q434" s="3"/>
      <c r="R434" s="3"/>
      <c r="S434" s="3"/>
      <c r="T434" s="3"/>
      <c r="AF434" s="91"/>
      <c r="AI434" s="91"/>
      <c r="AK434" s="91"/>
      <c r="AL434" s="91"/>
      <c r="AM434" s="131"/>
      <c r="AR434" s="35"/>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row>
    <row r="435" spans="1:70" s="14" customFormat="1" x14ac:dyDescent="0.25">
      <c r="A435" s="3"/>
      <c r="B435" s="3"/>
      <c r="C435" s="3"/>
      <c r="D435" s="3"/>
      <c r="E435" s="3"/>
      <c r="F435" s="3"/>
      <c r="G435" s="3"/>
      <c r="H435" s="3"/>
      <c r="I435" s="3"/>
      <c r="J435" s="139"/>
      <c r="K435" s="139"/>
      <c r="L435" s="139"/>
      <c r="M435" s="139"/>
      <c r="N435" s="138"/>
      <c r="O435" s="3"/>
      <c r="P435" s="3"/>
      <c r="Q435" s="3"/>
      <c r="R435" s="3"/>
      <c r="S435" s="3"/>
      <c r="T435" s="3"/>
      <c r="AF435" s="91"/>
      <c r="AI435" s="91"/>
      <c r="AK435" s="91"/>
      <c r="AL435" s="91"/>
      <c r="AM435" s="131"/>
      <c r="AR435" s="35"/>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row>
    <row r="436" spans="1:70" s="14" customFormat="1" x14ac:dyDescent="0.25">
      <c r="A436" s="3"/>
      <c r="B436" s="3"/>
      <c r="C436" s="3"/>
      <c r="D436" s="3"/>
      <c r="E436" s="3"/>
      <c r="F436" s="3"/>
      <c r="G436" s="3"/>
      <c r="H436" s="3"/>
      <c r="I436" s="3"/>
      <c r="J436" s="139"/>
      <c r="K436" s="139"/>
      <c r="L436" s="139"/>
      <c r="M436" s="139"/>
      <c r="N436" s="138"/>
      <c r="O436" s="3"/>
      <c r="P436" s="3"/>
      <c r="Q436" s="3"/>
      <c r="R436" s="3"/>
      <c r="S436" s="3"/>
      <c r="T436" s="3"/>
      <c r="AF436" s="91"/>
      <c r="AI436" s="91"/>
      <c r="AK436" s="91"/>
      <c r="AL436" s="91"/>
      <c r="AM436" s="131"/>
      <c r="AR436" s="35"/>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row>
    <row r="437" spans="1:70" s="14" customFormat="1" x14ac:dyDescent="0.25">
      <c r="A437" s="3"/>
      <c r="B437" s="3"/>
      <c r="C437" s="3"/>
      <c r="D437" s="3"/>
      <c r="E437" s="3"/>
      <c r="F437" s="3"/>
      <c r="G437" s="3"/>
      <c r="H437" s="3"/>
      <c r="I437" s="3"/>
      <c r="J437" s="139"/>
      <c r="K437" s="139"/>
      <c r="L437" s="139"/>
      <c r="M437" s="139"/>
      <c r="N437" s="138"/>
      <c r="O437" s="3"/>
      <c r="P437" s="3"/>
      <c r="Q437" s="3"/>
      <c r="R437" s="3"/>
      <c r="S437" s="3"/>
      <c r="T437" s="3"/>
      <c r="AF437" s="91"/>
      <c r="AI437" s="91"/>
      <c r="AK437" s="91"/>
      <c r="AL437" s="91"/>
      <c r="AM437" s="131"/>
      <c r="AR437" s="35"/>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row>
    <row r="438" spans="1:70" s="14" customFormat="1" x14ac:dyDescent="0.25">
      <c r="A438" s="3"/>
      <c r="B438" s="3"/>
      <c r="C438" s="3"/>
      <c r="D438" s="3"/>
      <c r="E438" s="3"/>
      <c r="F438" s="3"/>
      <c r="G438" s="3"/>
      <c r="H438" s="3"/>
      <c r="I438" s="3"/>
      <c r="J438" s="139"/>
      <c r="K438" s="139"/>
      <c r="L438" s="139"/>
      <c r="M438" s="139"/>
      <c r="N438" s="138"/>
      <c r="O438" s="3"/>
      <c r="P438" s="3"/>
      <c r="Q438" s="3"/>
      <c r="R438" s="3"/>
      <c r="S438" s="3"/>
      <c r="T438" s="3"/>
      <c r="AF438" s="91"/>
      <c r="AI438" s="91"/>
      <c r="AK438" s="91"/>
      <c r="AL438" s="91"/>
      <c r="AM438" s="131"/>
      <c r="AR438" s="35"/>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row>
    <row r="439" spans="1:70" s="14" customFormat="1" x14ac:dyDescent="0.25">
      <c r="A439" s="3"/>
      <c r="B439" s="3"/>
      <c r="C439" s="3"/>
      <c r="D439" s="3"/>
      <c r="E439" s="3"/>
      <c r="F439" s="3"/>
      <c r="G439" s="3"/>
      <c r="H439" s="3"/>
      <c r="I439" s="3"/>
      <c r="J439" s="139"/>
      <c r="K439" s="139"/>
      <c r="L439" s="139"/>
      <c r="M439" s="139"/>
      <c r="N439" s="138"/>
      <c r="O439" s="3"/>
      <c r="P439" s="3"/>
      <c r="Q439" s="3"/>
      <c r="R439" s="3"/>
      <c r="S439" s="3"/>
      <c r="T439" s="3"/>
      <c r="AF439" s="91"/>
      <c r="AI439" s="91"/>
      <c r="AK439" s="91"/>
      <c r="AL439" s="91"/>
      <c r="AM439" s="131"/>
      <c r="AR439" s="35"/>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row>
    <row r="440" spans="1:70" s="14" customFormat="1" x14ac:dyDescent="0.25">
      <c r="A440" s="3"/>
      <c r="B440" s="3"/>
      <c r="C440" s="3"/>
      <c r="D440" s="3"/>
      <c r="E440" s="3"/>
      <c r="F440" s="3"/>
      <c r="G440" s="3"/>
      <c r="H440" s="3"/>
      <c r="I440" s="3"/>
      <c r="J440" s="139"/>
      <c r="K440" s="139"/>
      <c r="L440" s="139"/>
      <c r="M440" s="139"/>
      <c r="N440" s="138"/>
      <c r="O440" s="3"/>
      <c r="P440" s="3"/>
      <c r="Q440" s="3"/>
      <c r="R440" s="3"/>
      <c r="S440" s="3"/>
      <c r="T440" s="3"/>
      <c r="AF440" s="91"/>
      <c r="AI440" s="91"/>
      <c r="AK440" s="91"/>
      <c r="AL440" s="91"/>
      <c r="AM440" s="131"/>
      <c r="AR440" s="35"/>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row>
    <row r="441" spans="1:70" s="14" customFormat="1" x14ac:dyDescent="0.25">
      <c r="A441" s="3"/>
      <c r="B441" s="3"/>
      <c r="C441" s="3"/>
      <c r="D441" s="3"/>
      <c r="E441" s="3"/>
      <c r="F441" s="3"/>
      <c r="G441" s="3"/>
      <c r="H441" s="3"/>
      <c r="I441" s="3"/>
      <c r="J441" s="139"/>
      <c r="K441" s="139"/>
      <c r="L441" s="139"/>
      <c r="M441" s="139"/>
      <c r="N441" s="138"/>
      <c r="O441" s="3"/>
      <c r="P441" s="3"/>
      <c r="Q441" s="3"/>
      <c r="R441" s="3"/>
      <c r="S441" s="3"/>
      <c r="T441" s="3"/>
      <c r="AF441" s="91"/>
      <c r="AI441" s="91"/>
      <c r="AK441" s="91"/>
      <c r="AL441" s="91"/>
      <c r="AM441" s="131"/>
      <c r="AR441" s="35"/>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row>
    <row r="442" spans="1:70" s="14" customFormat="1" x14ac:dyDescent="0.25">
      <c r="A442" s="3"/>
      <c r="B442" s="3"/>
      <c r="C442" s="3"/>
      <c r="D442" s="3"/>
      <c r="E442" s="3"/>
      <c r="F442" s="3"/>
      <c r="G442" s="3"/>
      <c r="H442" s="3"/>
      <c r="I442" s="3"/>
      <c r="J442" s="139"/>
      <c r="K442" s="139"/>
      <c r="L442" s="139"/>
      <c r="M442" s="139"/>
      <c r="N442" s="138"/>
      <c r="O442" s="3"/>
      <c r="P442" s="3"/>
      <c r="Q442" s="3"/>
      <c r="R442" s="3"/>
      <c r="S442" s="3"/>
      <c r="T442" s="3"/>
      <c r="AF442" s="91"/>
      <c r="AI442" s="91"/>
      <c r="AK442" s="91"/>
      <c r="AL442" s="91"/>
      <c r="AM442" s="131"/>
      <c r="AR442" s="35"/>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row>
    <row r="443" spans="1:70" s="14" customFormat="1" x14ac:dyDescent="0.25">
      <c r="A443" s="3"/>
      <c r="B443" s="3"/>
      <c r="C443" s="3"/>
      <c r="D443" s="3"/>
      <c r="E443" s="3"/>
      <c r="F443" s="3"/>
      <c r="G443" s="3"/>
      <c r="H443" s="3"/>
      <c r="I443" s="3"/>
      <c r="J443" s="139"/>
      <c r="K443" s="139"/>
      <c r="L443" s="139"/>
      <c r="M443" s="139"/>
      <c r="N443" s="138"/>
      <c r="O443" s="3"/>
      <c r="P443" s="3"/>
      <c r="Q443" s="3"/>
      <c r="R443" s="3"/>
      <c r="S443" s="3"/>
      <c r="T443" s="3"/>
      <c r="AF443" s="91"/>
      <c r="AI443" s="91"/>
      <c r="AK443" s="91"/>
      <c r="AL443" s="91"/>
      <c r="AM443" s="131"/>
      <c r="AR443" s="35"/>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row>
    <row r="444" spans="1:70" s="14" customFormat="1" x14ac:dyDescent="0.25">
      <c r="A444" s="3"/>
      <c r="B444" s="3"/>
      <c r="C444" s="3"/>
      <c r="D444" s="3"/>
      <c r="E444" s="3"/>
      <c r="F444" s="3"/>
      <c r="G444" s="3"/>
      <c r="H444" s="3"/>
      <c r="I444" s="3"/>
      <c r="J444" s="139"/>
      <c r="K444" s="139"/>
      <c r="L444" s="139"/>
      <c r="M444" s="139"/>
      <c r="N444" s="138"/>
      <c r="O444" s="3"/>
      <c r="P444" s="3"/>
      <c r="Q444" s="3"/>
      <c r="R444" s="3"/>
      <c r="S444" s="3"/>
      <c r="T444" s="3"/>
      <c r="AF444" s="91"/>
      <c r="AI444" s="91"/>
      <c r="AK444" s="91"/>
      <c r="AL444" s="91"/>
      <c r="AM444" s="131"/>
      <c r="AR444" s="35"/>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row>
    <row r="445" spans="1:70" s="14" customFormat="1" x14ac:dyDescent="0.25">
      <c r="A445" s="3"/>
      <c r="B445" s="3"/>
      <c r="C445" s="3"/>
      <c r="D445" s="3"/>
      <c r="E445" s="3"/>
      <c r="F445" s="3"/>
      <c r="G445" s="3"/>
      <c r="H445" s="3"/>
      <c r="I445" s="3"/>
      <c r="J445" s="139"/>
      <c r="K445" s="139"/>
      <c r="L445" s="139"/>
      <c r="M445" s="139"/>
      <c r="N445" s="138"/>
      <c r="O445" s="3"/>
      <c r="P445" s="3"/>
      <c r="Q445" s="3"/>
      <c r="R445" s="3"/>
      <c r="S445" s="3"/>
      <c r="T445" s="3"/>
      <c r="AF445" s="91"/>
      <c r="AI445" s="91"/>
      <c r="AK445" s="91"/>
      <c r="AL445" s="91"/>
      <c r="AM445" s="131"/>
      <c r="AR445" s="35"/>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row>
    <row r="446" spans="1:70" s="14" customFormat="1" x14ac:dyDescent="0.25">
      <c r="A446" s="3"/>
      <c r="B446" s="3"/>
      <c r="C446" s="3"/>
      <c r="D446" s="3"/>
      <c r="E446" s="3"/>
      <c r="F446" s="3"/>
      <c r="G446" s="3"/>
      <c r="H446" s="3"/>
      <c r="I446" s="3"/>
      <c r="J446" s="139"/>
      <c r="K446" s="139"/>
      <c r="L446" s="139"/>
      <c r="M446" s="139"/>
      <c r="N446" s="138"/>
      <c r="O446" s="3"/>
      <c r="P446" s="3"/>
      <c r="Q446" s="3"/>
      <c r="R446" s="3"/>
      <c r="S446" s="3"/>
      <c r="T446" s="3"/>
      <c r="AF446" s="91"/>
      <c r="AI446" s="91"/>
      <c r="AK446" s="91"/>
      <c r="AL446" s="91"/>
      <c r="AM446" s="131"/>
      <c r="AR446" s="35"/>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row>
    <row r="447" spans="1:70" s="14" customFormat="1" x14ac:dyDescent="0.25">
      <c r="A447" s="3"/>
      <c r="B447" s="3"/>
      <c r="C447" s="3"/>
      <c r="D447" s="3"/>
      <c r="E447" s="3"/>
      <c r="F447" s="3"/>
      <c r="G447" s="3"/>
      <c r="H447" s="3"/>
      <c r="I447" s="3"/>
      <c r="J447" s="139"/>
      <c r="K447" s="139"/>
      <c r="L447" s="139"/>
      <c r="M447" s="139"/>
      <c r="N447" s="138"/>
      <c r="O447" s="3"/>
      <c r="P447" s="3"/>
      <c r="Q447" s="3"/>
      <c r="R447" s="3"/>
      <c r="S447" s="3"/>
      <c r="T447" s="3"/>
      <c r="AF447" s="91"/>
      <c r="AI447" s="91"/>
      <c r="AK447" s="91"/>
      <c r="AL447" s="91"/>
      <c r="AM447" s="131"/>
      <c r="AR447" s="35"/>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row>
    <row r="448" spans="1:70" s="14" customFormat="1" x14ac:dyDescent="0.25">
      <c r="A448" s="3"/>
      <c r="B448" s="3"/>
      <c r="C448" s="3"/>
      <c r="D448" s="3"/>
      <c r="E448" s="3"/>
      <c r="F448" s="3"/>
      <c r="G448" s="3"/>
      <c r="H448" s="3"/>
      <c r="I448" s="3"/>
      <c r="J448" s="139"/>
      <c r="K448" s="139"/>
      <c r="L448" s="139"/>
      <c r="M448" s="139"/>
      <c r="N448" s="138"/>
      <c r="O448" s="3"/>
      <c r="P448" s="3"/>
      <c r="Q448" s="3"/>
      <c r="R448" s="3"/>
      <c r="S448" s="3"/>
      <c r="T448" s="3"/>
      <c r="AF448" s="91"/>
      <c r="AI448" s="91"/>
      <c r="AK448" s="91"/>
      <c r="AL448" s="91"/>
      <c r="AM448" s="131"/>
      <c r="AR448" s="35"/>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row>
    <row r="449" spans="1:70" s="14" customFormat="1" x14ac:dyDescent="0.25">
      <c r="A449" s="3"/>
      <c r="B449" s="3"/>
      <c r="C449" s="3"/>
      <c r="D449" s="3"/>
      <c r="E449" s="3"/>
      <c r="F449" s="3"/>
      <c r="G449" s="3"/>
      <c r="H449" s="3"/>
      <c r="I449" s="3"/>
      <c r="J449" s="139"/>
      <c r="K449" s="139"/>
      <c r="L449" s="139"/>
      <c r="M449" s="139"/>
      <c r="N449" s="138"/>
      <c r="O449" s="3"/>
      <c r="P449" s="3"/>
      <c r="Q449" s="3"/>
      <c r="R449" s="3"/>
      <c r="S449" s="3"/>
      <c r="T449" s="3"/>
      <c r="AF449" s="91"/>
      <c r="AI449" s="91"/>
      <c r="AK449" s="91"/>
      <c r="AL449" s="91"/>
      <c r="AM449" s="131"/>
      <c r="AR449" s="35"/>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row>
    <row r="450" spans="1:70" s="14" customFormat="1" x14ac:dyDescent="0.25">
      <c r="A450" s="3"/>
      <c r="B450" s="3"/>
      <c r="C450" s="3"/>
      <c r="D450" s="3"/>
      <c r="E450" s="3"/>
      <c r="F450" s="3"/>
      <c r="G450" s="3"/>
      <c r="H450" s="3"/>
      <c r="I450" s="3"/>
      <c r="J450" s="139"/>
      <c r="K450" s="139"/>
      <c r="L450" s="139"/>
      <c r="M450" s="139"/>
      <c r="N450" s="138"/>
      <c r="O450" s="3"/>
      <c r="P450" s="3"/>
      <c r="Q450" s="3"/>
      <c r="R450" s="3"/>
      <c r="S450" s="3"/>
      <c r="T450" s="3"/>
      <c r="AF450" s="91"/>
      <c r="AI450" s="91"/>
      <c r="AK450" s="91"/>
      <c r="AL450" s="91"/>
      <c r="AM450" s="131"/>
      <c r="AR450" s="35"/>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row>
    <row r="451" spans="1:70" s="14" customFormat="1" x14ac:dyDescent="0.25">
      <c r="A451" s="3"/>
      <c r="B451" s="3"/>
      <c r="C451" s="3"/>
      <c r="D451" s="3"/>
      <c r="E451" s="3"/>
      <c r="F451" s="3"/>
      <c r="G451" s="3"/>
      <c r="H451" s="3"/>
      <c r="I451" s="3"/>
      <c r="J451" s="139"/>
      <c r="K451" s="139"/>
      <c r="L451" s="139"/>
      <c r="M451" s="139"/>
      <c r="N451" s="138"/>
      <c r="O451" s="3"/>
      <c r="P451" s="3"/>
      <c r="Q451" s="3"/>
      <c r="R451" s="3"/>
      <c r="S451" s="3"/>
      <c r="T451" s="3"/>
      <c r="AF451" s="91"/>
      <c r="AI451" s="91"/>
      <c r="AK451" s="91"/>
      <c r="AL451" s="91"/>
      <c r="AM451" s="131"/>
      <c r="AR451" s="35"/>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row>
    <row r="452" spans="1:70" s="14" customFormat="1" x14ac:dyDescent="0.25">
      <c r="A452" s="3"/>
      <c r="B452" s="3"/>
      <c r="C452" s="3"/>
      <c r="D452" s="3"/>
      <c r="E452" s="3"/>
      <c r="F452" s="3"/>
      <c r="G452" s="3"/>
      <c r="H452" s="3"/>
      <c r="I452" s="3"/>
      <c r="J452" s="139"/>
      <c r="K452" s="139"/>
      <c r="L452" s="139"/>
      <c r="M452" s="139"/>
      <c r="N452" s="138"/>
      <c r="O452" s="3"/>
      <c r="P452" s="3"/>
      <c r="Q452" s="3"/>
      <c r="R452" s="3"/>
      <c r="S452" s="3"/>
      <c r="T452" s="3"/>
      <c r="AF452" s="91"/>
      <c r="AI452" s="91"/>
      <c r="AK452" s="91"/>
      <c r="AL452" s="91"/>
      <c r="AM452" s="131"/>
      <c r="AR452" s="35"/>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row>
    <row r="453" spans="1:70" s="14" customFormat="1" x14ac:dyDescent="0.25">
      <c r="A453" s="3"/>
      <c r="B453" s="3"/>
      <c r="C453" s="3"/>
      <c r="D453" s="3"/>
      <c r="E453" s="3"/>
      <c r="F453" s="3"/>
      <c r="G453" s="3"/>
      <c r="H453" s="3"/>
      <c r="I453" s="3"/>
      <c r="J453" s="139"/>
      <c r="K453" s="139"/>
      <c r="L453" s="139"/>
      <c r="M453" s="139"/>
      <c r="N453" s="138"/>
      <c r="O453" s="3"/>
      <c r="P453" s="3"/>
      <c r="Q453" s="3"/>
      <c r="R453" s="3"/>
      <c r="S453" s="3"/>
      <c r="T453" s="3"/>
      <c r="AF453" s="91"/>
      <c r="AI453" s="91"/>
      <c r="AK453" s="91"/>
      <c r="AL453" s="91"/>
      <c r="AM453" s="131"/>
      <c r="AR453" s="35"/>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row>
    <row r="454" spans="1:70" s="14" customFormat="1" x14ac:dyDescent="0.25">
      <c r="A454" s="3"/>
      <c r="B454" s="3"/>
      <c r="C454" s="3"/>
      <c r="D454" s="3"/>
      <c r="E454" s="3"/>
      <c r="F454" s="3"/>
      <c r="G454" s="3"/>
      <c r="H454" s="3"/>
      <c r="I454" s="3"/>
      <c r="J454" s="139"/>
      <c r="K454" s="139"/>
      <c r="L454" s="139"/>
      <c r="M454" s="139"/>
      <c r="N454" s="138"/>
      <c r="O454" s="3"/>
      <c r="P454" s="3"/>
      <c r="Q454" s="3"/>
      <c r="R454" s="3"/>
      <c r="S454" s="3"/>
      <c r="T454" s="3"/>
      <c r="AF454" s="91"/>
      <c r="AI454" s="91"/>
      <c r="AK454" s="91"/>
      <c r="AL454" s="91"/>
      <c r="AM454" s="131"/>
      <c r="AR454" s="35"/>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row>
    <row r="455" spans="1:70" s="14" customFormat="1" x14ac:dyDescent="0.25">
      <c r="A455" s="3"/>
      <c r="B455" s="3"/>
      <c r="C455" s="3"/>
      <c r="D455" s="3"/>
      <c r="E455" s="3"/>
      <c r="F455" s="3"/>
      <c r="G455" s="3"/>
      <c r="H455" s="3"/>
      <c r="I455" s="3"/>
      <c r="J455" s="139"/>
      <c r="K455" s="139"/>
      <c r="L455" s="139"/>
      <c r="M455" s="139"/>
      <c r="N455" s="138"/>
      <c r="O455" s="3"/>
      <c r="P455" s="3"/>
      <c r="Q455" s="3"/>
      <c r="R455" s="3"/>
      <c r="S455" s="3"/>
      <c r="T455" s="3"/>
      <c r="AF455" s="91"/>
      <c r="AI455" s="91"/>
      <c r="AK455" s="91"/>
      <c r="AL455" s="91"/>
      <c r="AM455" s="131"/>
      <c r="AR455" s="35"/>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row>
    <row r="456" spans="1:70" s="14" customFormat="1" x14ac:dyDescent="0.25">
      <c r="A456" s="3"/>
      <c r="B456" s="3"/>
      <c r="C456" s="3"/>
      <c r="D456" s="3"/>
      <c r="E456" s="3"/>
      <c r="F456" s="3"/>
      <c r="G456" s="3"/>
      <c r="H456" s="3"/>
      <c r="I456" s="3"/>
      <c r="J456" s="139"/>
      <c r="K456" s="139"/>
      <c r="L456" s="139"/>
      <c r="M456" s="139"/>
      <c r="N456" s="138"/>
      <c r="O456" s="3"/>
      <c r="P456" s="3"/>
      <c r="Q456" s="3"/>
      <c r="R456" s="3"/>
      <c r="S456" s="3"/>
      <c r="T456" s="3"/>
      <c r="AF456" s="91"/>
      <c r="AI456" s="91"/>
      <c r="AK456" s="91"/>
      <c r="AL456" s="91"/>
      <c r="AM456" s="131"/>
      <c r="AR456" s="35"/>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row>
    <row r="457" spans="1:70" s="14" customFormat="1" x14ac:dyDescent="0.25">
      <c r="A457" s="3"/>
      <c r="B457" s="3"/>
      <c r="C457" s="3"/>
      <c r="D457" s="3"/>
      <c r="E457" s="3"/>
      <c r="F457" s="3"/>
      <c r="G457" s="3"/>
      <c r="H457" s="3"/>
      <c r="I457" s="3"/>
      <c r="J457" s="139"/>
      <c r="K457" s="139"/>
      <c r="L457" s="139"/>
      <c r="M457" s="139"/>
      <c r="N457" s="138"/>
      <c r="O457" s="3"/>
      <c r="P457" s="3"/>
      <c r="Q457" s="3"/>
      <c r="R457" s="3"/>
      <c r="S457" s="3"/>
      <c r="T457" s="3"/>
      <c r="AF457" s="91"/>
      <c r="AI457" s="91"/>
      <c r="AK457" s="91"/>
      <c r="AL457" s="91"/>
      <c r="AM457" s="131"/>
      <c r="AR457" s="35"/>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row>
    <row r="458" spans="1:70" s="14" customFormat="1" x14ac:dyDescent="0.25">
      <c r="A458" s="3"/>
      <c r="B458" s="3"/>
      <c r="C458" s="3"/>
      <c r="D458" s="3"/>
      <c r="E458" s="3"/>
      <c r="F458" s="3"/>
      <c r="G458" s="3"/>
      <c r="H458" s="3"/>
      <c r="I458" s="3"/>
      <c r="J458" s="139"/>
      <c r="K458" s="139"/>
      <c r="L458" s="139"/>
      <c r="M458" s="139"/>
      <c r="N458" s="138"/>
      <c r="O458" s="3"/>
      <c r="P458" s="3"/>
      <c r="Q458" s="3"/>
      <c r="R458" s="3"/>
      <c r="S458" s="3"/>
      <c r="T458" s="3"/>
      <c r="AF458" s="91"/>
      <c r="AI458" s="91"/>
      <c r="AK458" s="91"/>
      <c r="AL458" s="91"/>
      <c r="AM458" s="131"/>
      <c r="AR458" s="35"/>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row>
    <row r="459" spans="1:70" s="14" customFormat="1" x14ac:dyDescent="0.25">
      <c r="A459" s="3"/>
      <c r="B459" s="3"/>
      <c r="C459" s="3"/>
      <c r="D459" s="3"/>
      <c r="E459" s="3"/>
      <c r="F459" s="3"/>
      <c r="G459" s="3"/>
      <c r="H459" s="3"/>
      <c r="I459" s="3"/>
      <c r="J459" s="139"/>
      <c r="K459" s="139"/>
      <c r="L459" s="139"/>
      <c r="M459" s="139"/>
      <c r="N459" s="138"/>
      <c r="O459" s="3"/>
      <c r="P459" s="3"/>
      <c r="Q459" s="3"/>
      <c r="R459" s="3"/>
      <c r="S459" s="3"/>
      <c r="T459" s="3"/>
      <c r="AF459" s="91"/>
      <c r="AI459" s="91"/>
      <c r="AK459" s="91"/>
      <c r="AL459" s="91"/>
      <c r="AM459" s="131"/>
      <c r="AR459" s="35"/>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row>
    <row r="460" spans="1:70" s="14" customFormat="1" x14ac:dyDescent="0.25">
      <c r="A460" s="3"/>
      <c r="B460" s="3"/>
      <c r="C460" s="3"/>
      <c r="D460" s="3"/>
      <c r="E460" s="3"/>
      <c r="F460" s="3"/>
      <c r="G460" s="3"/>
      <c r="H460" s="3"/>
      <c r="I460" s="3"/>
      <c r="J460" s="139"/>
      <c r="K460" s="139"/>
      <c r="L460" s="139"/>
      <c r="M460" s="139"/>
      <c r="N460" s="138"/>
      <c r="O460" s="3"/>
      <c r="P460" s="3"/>
      <c r="Q460" s="3"/>
      <c r="R460" s="3"/>
      <c r="S460" s="3"/>
      <c r="T460" s="3"/>
      <c r="AF460" s="91"/>
      <c r="AI460" s="91"/>
      <c r="AK460" s="91"/>
      <c r="AL460" s="91"/>
      <c r="AM460" s="131"/>
      <c r="AR460" s="35"/>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row>
    <row r="461" spans="1:70" s="14" customFormat="1" x14ac:dyDescent="0.25">
      <c r="A461" s="3"/>
      <c r="B461" s="3"/>
      <c r="C461" s="3"/>
      <c r="D461" s="3"/>
      <c r="E461" s="3"/>
      <c r="F461" s="3"/>
      <c r="G461" s="3"/>
      <c r="H461" s="3"/>
      <c r="I461" s="3"/>
      <c r="J461" s="139"/>
      <c r="K461" s="139"/>
      <c r="L461" s="139"/>
      <c r="M461" s="139"/>
      <c r="N461" s="138"/>
      <c r="O461" s="3"/>
      <c r="P461" s="3"/>
      <c r="Q461" s="3"/>
      <c r="R461" s="3"/>
      <c r="S461" s="3"/>
      <c r="T461" s="3"/>
      <c r="AF461" s="91"/>
      <c r="AI461" s="91"/>
      <c r="AK461" s="91"/>
      <c r="AL461" s="91"/>
      <c r="AM461" s="131"/>
      <c r="AR461" s="35"/>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row>
    <row r="462" spans="1:70" s="14" customFormat="1" x14ac:dyDescent="0.25">
      <c r="A462" s="3"/>
      <c r="B462" s="3"/>
      <c r="C462" s="3"/>
      <c r="D462" s="3"/>
      <c r="E462" s="3"/>
      <c r="F462" s="3"/>
      <c r="G462" s="3"/>
      <c r="H462" s="3"/>
      <c r="I462" s="3"/>
      <c r="J462" s="139"/>
      <c r="K462" s="139"/>
      <c r="L462" s="139"/>
      <c r="M462" s="139"/>
      <c r="N462" s="138"/>
      <c r="O462" s="3"/>
      <c r="P462" s="3"/>
      <c r="Q462" s="3"/>
      <c r="R462" s="3"/>
      <c r="S462" s="3"/>
      <c r="T462" s="3"/>
      <c r="AF462" s="91"/>
      <c r="AI462" s="91"/>
      <c r="AK462" s="91"/>
      <c r="AL462" s="91"/>
      <c r="AM462" s="131"/>
      <c r="AR462" s="35"/>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row>
    <row r="463" spans="1:70" s="14" customFormat="1" x14ac:dyDescent="0.25">
      <c r="A463" s="3"/>
      <c r="B463" s="3"/>
      <c r="C463" s="3"/>
      <c r="D463" s="3"/>
      <c r="E463" s="3"/>
      <c r="F463" s="3"/>
      <c r="G463" s="3"/>
      <c r="H463" s="3"/>
      <c r="I463" s="3"/>
      <c r="J463" s="139"/>
      <c r="K463" s="139"/>
      <c r="L463" s="139"/>
      <c r="M463" s="139"/>
      <c r="N463" s="138"/>
      <c r="O463" s="3"/>
      <c r="P463" s="3"/>
      <c r="Q463" s="3"/>
      <c r="R463" s="3"/>
      <c r="S463" s="3"/>
      <c r="T463" s="3"/>
      <c r="AF463" s="91"/>
      <c r="AI463" s="91"/>
      <c r="AK463" s="91"/>
      <c r="AL463" s="91"/>
      <c r="AM463" s="131"/>
      <c r="AR463" s="35"/>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row>
    <row r="464" spans="1:70" s="14" customFormat="1" x14ac:dyDescent="0.25">
      <c r="A464" s="3"/>
      <c r="B464" s="3"/>
      <c r="C464" s="3"/>
      <c r="D464" s="3"/>
      <c r="E464" s="3"/>
      <c r="F464" s="3"/>
      <c r="G464" s="3"/>
      <c r="H464" s="3"/>
      <c r="I464" s="3"/>
      <c r="J464" s="139"/>
      <c r="K464" s="139"/>
      <c r="L464" s="139"/>
      <c r="M464" s="139"/>
      <c r="N464" s="138"/>
      <c r="O464" s="3"/>
      <c r="P464" s="3"/>
      <c r="Q464" s="3"/>
      <c r="R464" s="3"/>
      <c r="S464" s="3"/>
      <c r="T464" s="3"/>
      <c r="AF464" s="91"/>
      <c r="AI464" s="91"/>
      <c r="AK464" s="91"/>
      <c r="AL464" s="91"/>
      <c r="AM464" s="131"/>
      <c r="AR464" s="35"/>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row>
    <row r="465" spans="1:70" s="14" customFormat="1" x14ac:dyDescent="0.25">
      <c r="A465" s="3"/>
      <c r="B465" s="3"/>
      <c r="C465" s="3"/>
      <c r="D465" s="3"/>
      <c r="E465" s="3"/>
      <c r="F465" s="3"/>
      <c r="G465" s="3"/>
      <c r="H465" s="3"/>
      <c r="I465" s="3"/>
      <c r="J465" s="139"/>
      <c r="K465" s="139"/>
      <c r="L465" s="139"/>
      <c r="M465" s="139"/>
      <c r="N465" s="138"/>
      <c r="O465" s="3"/>
      <c r="P465" s="3"/>
      <c r="Q465" s="3"/>
      <c r="R465" s="3"/>
      <c r="S465" s="3"/>
      <c r="T465" s="3"/>
      <c r="AF465" s="91"/>
      <c r="AI465" s="91"/>
      <c r="AK465" s="91"/>
      <c r="AL465" s="91"/>
      <c r="AM465" s="131"/>
      <c r="AR465" s="35"/>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row>
    <row r="466" spans="1:70" s="14" customFormat="1" x14ac:dyDescent="0.25">
      <c r="A466" s="3"/>
      <c r="B466" s="3"/>
      <c r="C466" s="3"/>
      <c r="D466" s="3"/>
      <c r="E466" s="3"/>
      <c r="F466" s="3"/>
      <c r="G466" s="3"/>
      <c r="H466" s="3"/>
      <c r="I466" s="3"/>
      <c r="J466" s="139"/>
      <c r="K466" s="139"/>
      <c r="L466" s="139"/>
      <c r="M466" s="139"/>
      <c r="N466" s="138"/>
      <c r="O466" s="3"/>
      <c r="P466" s="3"/>
      <c r="Q466" s="3"/>
      <c r="R466" s="3"/>
      <c r="S466" s="3"/>
      <c r="T466" s="3"/>
      <c r="AF466" s="91"/>
      <c r="AI466" s="91"/>
      <c r="AK466" s="91"/>
      <c r="AL466" s="91"/>
      <c r="AM466" s="131"/>
      <c r="AR466" s="35"/>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row>
    <row r="467" spans="1:70" s="14" customFormat="1" x14ac:dyDescent="0.25">
      <c r="A467" s="3"/>
      <c r="B467" s="3"/>
      <c r="C467" s="3"/>
      <c r="D467" s="3"/>
      <c r="E467" s="3"/>
      <c r="F467" s="3"/>
      <c r="G467" s="3"/>
      <c r="H467" s="3"/>
      <c r="I467" s="3"/>
      <c r="J467" s="139"/>
      <c r="K467" s="139"/>
      <c r="L467" s="139"/>
      <c r="M467" s="139"/>
      <c r="N467" s="138"/>
      <c r="O467" s="3"/>
      <c r="P467" s="3"/>
      <c r="Q467" s="3"/>
      <c r="R467" s="3"/>
      <c r="S467" s="3"/>
      <c r="T467" s="3"/>
      <c r="AF467" s="91"/>
      <c r="AI467" s="91"/>
      <c r="AK467" s="91"/>
      <c r="AL467" s="91"/>
      <c r="AM467" s="131"/>
      <c r="AR467" s="35"/>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row>
    <row r="468" spans="1:70" s="14" customFormat="1" x14ac:dyDescent="0.25">
      <c r="A468" s="3"/>
      <c r="B468" s="3"/>
      <c r="C468" s="3"/>
      <c r="D468" s="3"/>
      <c r="E468" s="3"/>
      <c r="F468" s="3"/>
      <c r="G468" s="3"/>
      <c r="H468" s="3"/>
      <c r="I468" s="3"/>
      <c r="J468" s="139"/>
      <c r="K468" s="139"/>
      <c r="L468" s="139"/>
      <c r="M468" s="139"/>
      <c r="N468" s="138"/>
      <c r="O468" s="3"/>
      <c r="P468" s="3"/>
      <c r="Q468" s="3"/>
      <c r="R468" s="3"/>
      <c r="S468" s="3"/>
      <c r="T468" s="3"/>
      <c r="AF468" s="91"/>
      <c r="AI468" s="91"/>
      <c r="AK468" s="91"/>
      <c r="AL468" s="91"/>
      <c r="AM468" s="131"/>
      <c r="AR468" s="35"/>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row>
    <row r="469" spans="1:70" s="14" customFormat="1" x14ac:dyDescent="0.25">
      <c r="A469" s="3"/>
      <c r="B469" s="3"/>
      <c r="C469" s="3"/>
      <c r="D469" s="3"/>
      <c r="E469" s="3"/>
      <c r="F469" s="3"/>
      <c r="G469" s="3"/>
      <c r="H469" s="3"/>
      <c r="I469" s="3"/>
      <c r="J469" s="139"/>
      <c r="K469" s="139"/>
      <c r="L469" s="139"/>
      <c r="M469" s="139"/>
      <c r="N469" s="138"/>
      <c r="O469" s="3"/>
      <c r="P469" s="3"/>
      <c r="Q469" s="3"/>
      <c r="R469" s="3"/>
      <c r="S469" s="3"/>
      <c r="T469" s="3"/>
      <c r="AF469" s="91"/>
      <c r="AI469" s="91"/>
      <c r="AK469" s="91"/>
      <c r="AL469" s="91"/>
      <c r="AM469" s="131"/>
      <c r="AR469" s="35"/>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row>
    <row r="470" spans="1:70" s="14" customFormat="1" x14ac:dyDescent="0.25">
      <c r="A470" s="3"/>
      <c r="B470" s="3"/>
      <c r="C470" s="3"/>
      <c r="D470" s="3"/>
      <c r="E470" s="3"/>
      <c r="F470" s="3"/>
      <c r="G470" s="3"/>
      <c r="H470" s="3"/>
      <c r="I470" s="3"/>
      <c r="J470" s="139"/>
      <c r="K470" s="139"/>
      <c r="L470" s="139"/>
      <c r="M470" s="139"/>
      <c r="N470" s="138"/>
      <c r="O470" s="3"/>
      <c r="P470" s="3"/>
      <c r="Q470" s="3"/>
      <c r="R470" s="3"/>
      <c r="S470" s="3"/>
      <c r="T470" s="3"/>
      <c r="AF470" s="91"/>
      <c r="AI470" s="91"/>
      <c r="AK470" s="91"/>
      <c r="AL470" s="91"/>
      <c r="AM470" s="131"/>
      <c r="AR470" s="35"/>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row>
    <row r="471" spans="1:70" s="14" customFormat="1" x14ac:dyDescent="0.25">
      <c r="A471" s="3"/>
      <c r="B471" s="3"/>
      <c r="C471" s="3"/>
      <c r="D471" s="3"/>
      <c r="E471" s="3"/>
      <c r="F471" s="3"/>
      <c r="G471" s="3"/>
      <c r="H471" s="3"/>
      <c r="I471" s="3"/>
      <c r="J471" s="139"/>
      <c r="K471" s="139"/>
      <c r="L471" s="139"/>
      <c r="M471" s="139"/>
      <c r="N471" s="138"/>
      <c r="O471" s="3"/>
      <c r="P471" s="3"/>
      <c r="Q471" s="3"/>
      <c r="R471" s="3"/>
      <c r="S471" s="3"/>
      <c r="T471" s="3"/>
      <c r="AF471" s="91"/>
      <c r="AI471" s="91"/>
      <c r="AK471" s="91"/>
      <c r="AL471" s="91"/>
      <c r="AM471" s="131"/>
      <c r="AR471" s="35"/>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row>
    <row r="472" spans="1:70" s="14" customFormat="1" x14ac:dyDescent="0.25">
      <c r="A472" s="3"/>
      <c r="B472" s="3"/>
      <c r="C472" s="3"/>
      <c r="D472" s="3"/>
      <c r="E472" s="3"/>
      <c r="F472" s="3"/>
      <c r="G472" s="3"/>
      <c r="H472" s="3"/>
      <c r="I472" s="3"/>
      <c r="J472" s="139"/>
      <c r="K472" s="139"/>
      <c r="L472" s="139"/>
      <c r="M472" s="139"/>
      <c r="N472" s="138"/>
      <c r="O472" s="3"/>
      <c r="P472" s="3"/>
      <c r="Q472" s="3"/>
      <c r="R472" s="3"/>
      <c r="S472" s="3"/>
      <c r="T472" s="3"/>
      <c r="AF472" s="91"/>
      <c r="AI472" s="91"/>
      <c r="AK472" s="91"/>
      <c r="AL472" s="91"/>
      <c r="AM472" s="131"/>
      <c r="AR472" s="35"/>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row>
    <row r="473" spans="1:70" s="14" customFormat="1" x14ac:dyDescent="0.25">
      <c r="A473" s="3"/>
      <c r="B473" s="3"/>
      <c r="C473" s="3"/>
      <c r="D473" s="3"/>
      <c r="E473" s="3"/>
      <c r="F473" s="3"/>
      <c r="G473" s="3"/>
      <c r="H473" s="3"/>
      <c r="I473" s="3"/>
      <c r="J473" s="139"/>
      <c r="K473" s="139"/>
      <c r="L473" s="139"/>
      <c r="M473" s="139"/>
      <c r="N473" s="138"/>
      <c r="O473" s="3"/>
      <c r="P473" s="3"/>
      <c r="Q473" s="3"/>
      <c r="R473" s="3"/>
      <c r="S473" s="3"/>
      <c r="T473" s="3"/>
      <c r="AF473" s="91"/>
      <c r="AI473" s="91"/>
      <c r="AK473" s="91"/>
      <c r="AL473" s="91"/>
      <c r="AM473" s="131"/>
      <c r="AR473" s="35"/>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row>
    <row r="474" spans="1:70" s="14" customFormat="1" x14ac:dyDescent="0.25">
      <c r="A474" s="3"/>
      <c r="B474" s="3"/>
      <c r="C474" s="3"/>
      <c r="D474" s="3"/>
      <c r="E474" s="3"/>
      <c r="F474" s="3"/>
      <c r="G474" s="3"/>
      <c r="H474" s="3"/>
      <c r="I474" s="3"/>
      <c r="J474" s="139"/>
      <c r="K474" s="139"/>
      <c r="L474" s="139"/>
      <c r="M474" s="139"/>
      <c r="N474" s="138"/>
      <c r="O474" s="3"/>
      <c r="P474" s="3"/>
      <c r="Q474" s="3"/>
      <c r="R474" s="3"/>
      <c r="S474" s="3"/>
      <c r="T474" s="3"/>
      <c r="AF474" s="91"/>
      <c r="AI474" s="91"/>
      <c r="AK474" s="91"/>
      <c r="AL474" s="91"/>
      <c r="AM474" s="131"/>
      <c r="AR474" s="35"/>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row>
    <row r="475" spans="1:70" s="14" customFormat="1" x14ac:dyDescent="0.25">
      <c r="A475" s="3"/>
      <c r="B475" s="3"/>
      <c r="C475" s="3"/>
      <c r="D475" s="3"/>
      <c r="E475" s="3"/>
      <c r="F475" s="3"/>
      <c r="G475" s="3"/>
      <c r="H475" s="3"/>
      <c r="I475" s="3"/>
      <c r="J475" s="139"/>
      <c r="K475" s="139"/>
      <c r="L475" s="139"/>
      <c r="M475" s="139"/>
      <c r="N475" s="138"/>
      <c r="O475" s="3"/>
      <c r="P475" s="3"/>
      <c r="Q475" s="3"/>
      <c r="R475" s="3"/>
      <c r="S475" s="3"/>
      <c r="T475" s="3"/>
      <c r="AF475" s="91"/>
      <c r="AI475" s="91"/>
      <c r="AK475" s="91"/>
      <c r="AL475" s="91"/>
      <c r="AM475" s="131"/>
      <c r="AR475" s="35"/>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row>
    <row r="476" spans="1:70" s="14" customFormat="1" x14ac:dyDescent="0.25">
      <c r="A476" s="3"/>
      <c r="B476" s="3"/>
      <c r="C476" s="3"/>
      <c r="D476" s="3"/>
      <c r="E476" s="3"/>
      <c r="F476" s="3"/>
      <c r="G476" s="3"/>
      <c r="H476" s="3"/>
      <c r="I476" s="3"/>
      <c r="J476" s="139"/>
      <c r="K476" s="139"/>
      <c r="L476" s="139"/>
      <c r="M476" s="139"/>
      <c r="N476" s="138"/>
      <c r="O476" s="3"/>
      <c r="P476" s="3"/>
      <c r="Q476" s="3"/>
      <c r="R476" s="3"/>
      <c r="S476" s="3"/>
      <c r="T476" s="3"/>
      <c r="AF476" s="91"/>
      <c r="AI476" s="91"/>
      <c r="AK476" s="91"/>
      <c r="AL476" s="91"/>
      <c r="AM476" s="131"/>
      <c r="AR476" s="35"/>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row>
    <row r="477" spans="1:70" s="14" customFormat="1" x14ac:dyDescent="0.25">
      <c r="A477" s="3"/>
      <c r="B477" s="3"/>
      <c r="C477" s="3"/>
      <c r="D477" s="3"/>
      <c r="E477" s="3"/>
      <c r="F477" s="3"/>
      <c r="G477" s="3"/>
      <c r="H477" s="3"/>
      <c r="I477" s="3"/>
      <c r="J477" s="139"/>
      <c r="K477" s="139"/>
      <c r="L477" s="139"/>
      <c r="M477" s="139"/>
      <c r="N477" s="138"/>
      <c r="O477" s="3"/>
      <c r="P477" s="3"/>
      <c r="Q477" s="3"/>
      <c r="R477" s="3"/>
      <c r="S477" s="3"/>
      <c r="T477" s="3"/>
      <c r="AF477" s="91"/>
      <c r="AI477" s="91"/>
      <c r="AK477" s="91"/>
      <c r="AL477" s="91"/>
      <c r="AM477" s="131"/>
      <c r="AR477" s="35"/>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row>
    <row r="478" spans="1:70" s="14" customFormat="1" x14ac:dyDescent="0.25">
      <c r="A478" s="3"/>
      <c r="B478" s="3"/>
      <c r="C478" s="3"/>
      <c r="D478" s="3"/>
      <c r="E478" s="3"/>
      <c r="F478" s="3"/>
      <c r="G478" s="3"/>
      <c r="H478" s="3"/>
      <c r="I478" s="3"/>
      <c r="J478" s="139"/>
      <c r="K478" s="139"/>
      <c r="L478" s="139"/>
      <c r="M478" s="139"/>
      <c r="N478" s="138"/>
      <c r="O478" s="3"/>
      <c r="P478" s="3"/>
      <c r="Q478" s="3"/>
      <c r="R478" s="3"/>
      <c r="S478" s="3"/>
      <c r="T478" s="3"/>
      <c r="AF478" s="91"/>
      <c r="AI478" s="91"/>
      <c r="AK478" s="91"/>
      <c r="AL478" s="91"/>
      <c r="AM478" s="131"/>
      <c r="AR478" s="35"/>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row>
    <row r="479" spans="1:70" s="14" customFormat="1" x14ac:dyDescent="0.25">
      <c r="A479" s="3"/>
      <c r="B479" s="3"/>
      <c r="C479" s="3"/>
      <c r="D479" s="3"/>
      <c r="E479" s="3"/>
      <c r="F479" s="3"/>
      <c r="G479" s="3"/>
      <c r="H479" s="3"/>
      <c r="I479" s="3"/>
      <c r="J479" s="139"/>
      <c r="K479" s="139"/>
      <c r="L479" s="139"/>
      <c r="M479" s="139"/>
      <c r="N479" s="138"/>
      <c r="O479" s="3"/>
      <c r="P479" s="3"/>
      <c r="Q479" s="3"/>
      <c r="R479" s="3"/>
      <c r="S479" s="3"/>
      <c r="T479" s="3"/>
      <c r="AF479" s="91"/>
      <c r="AI479" s="91"/>
      <c r="AK479" s="91"/>
      <c r="AL479" s="91"/>
      <c r="AM479" s="131"/>
      <c r="AR479" s="35"/>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row>
    <row r="480" spans="1:70" s="14" customFormat="1" x14ac:dyDescent="0.25">
      <c r="A480" s="3"/>
      <c r="B480" s="3"/>
      <c r="C480" s="3"/>
      <c r="D480" s="3"/>
      <c r="E480" s="3"/>
      <c r="F480" s="3"/>
      <c r="G480" s="3"/>
      <c r="H480" s="3"/>
      <c r="I480" s="3"/>
      <c r="J480" s="139"/>
      <c r="K480" s="139"/>
      <c r="L480" s="139"/>
      <c r="M480" s="139"/>
      <c r="N480" s="138"/>
      <c r="O480" s="3"/>
      <c r="P480" s="3"/>
      <c r="Q480" s="3"/>
      <c r="R480" s="3"/>
      <c r="S480" s="3"/>
      <c r="T480" s="3"/>
      <c r="AF480" s="91"/>
      <c r="AI480" s="91"/>
      <c r="AK480" s="91"/>
      <c r="AL480" s="91"/>
      <c r="AM480" s="131"/>
      <c r="AR480" s="35"/>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row>
    <row r="481" spans="1:70" s="14" customFormat="1" x14ac:dyDescent="0.25">
      <c r="A481" s="3"/>
      <c r="B481" s="3"/>
      <c r="C481" s="3"/>
      <c r="D481" s="3"/>
      <c r="E481" s="3"/>
      <c r="F481" s="3"/>
      <c r="G481" s="3"/>
      <c r="H481" s="3"/>
      <c r="I481" s="3"/>
      <c r="J481" s="139"/>
      <c r="K481" s="139"/>
      <c r="L481" s="139"/>
      <c r="M481" s="139"/>
      <c r="N481" s="138"/>
      <c r="O481" s="3"/>
      <c r="P481" s="3"/>
      <c r="Q481" s="3"/>
      <c r="R481" s="3"/>
      <c r="S481" s="3"/>
      <c r="T481" s="3"/>
      <c r="AF481" s="91"/>
      <c r="AI481" s="91"/>
      <c r="AK481" s="91"/>
      <c r="AL481" s="91"/>
      <c r="AM481" s="131"/>
      <c r="AR481" s="35"/>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row>
    <row r="482" spans="1:70" s="14" customFormat="1" x14ac:dyDescent="0.25">
      <c r="A482" s="3"/>
      <c r="B482" s="3"/>
      <c r="C482" s="3"/>
      <c r="D482" s="3"/>
      <c r="E482" s="3"/>
      <c r="F482" s="3"/>
      <c r="G482" s="3"/>
      <c r="H482" s="3"/>
      <c r="I482" s="3"/>
      <c r="J482" s="139"/>
      <c r="K482" s="139"/>
      <c r="L482" s="139"/>
      <c r="M482" s="139"/>
      <c r="N482" s="138"/>
      <c r="O482" s="3"/>
      <c r="P482" s="3"/>
      <c r="Q482" s="3"/>
      <c r="R482" s="3"/>
      <c r="S482" s="3"/>
      <c r="T482" s="3"/>
      <c r="AF482" s="91"/>
      <c r="AI482" s="91"/>
      <c r="AK482" s="91"/>
      <c r="AL482" s="91"/>
      <c r="AM482" s="131"/>
      <c r="AR482" s="35"/>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row>
    <row r="483" spans="1:70" s="14" customFormat="1" x14ac:dyDescent="0.25">
      <c r="A483" s="3"/>
      <c r="B483" s="3"/>
      <c r="C483" s="3"/>
      <c r="D483" s="3"/>
      <c r="E483" s="3"/>
      <c r="F483" s="3"/>
      <c r="G483" s="3"/>
      <c r="H483" s="3"/>
      <c r="I483" s="3"/>
      <c r="J483" s="139"/>
      <c r="K483" s="139"/>
      <c r="L483" s="139"/>
      <c r="M483" s="139"/>
      <c r="N483" s="138"/>
      <c r="O483" s="3"/>
      <c r="P483" s="3"/>
      <c r="Q483" s="3"/>
      <c r="R483" s="3"/>
      <c r="S483" s="3"/>
      <c r="T483" s="3"/>
      <c r="AF483" s="91"/>
      <c r="AI483" s="91"/>
      <c r="AK483" s="91"/>
      <c r="AL483" s="91"/>
      <c r="AM483" s="131"/>
      <c r="AR483" s="35"/>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row>
    <row r="484" spans="1:70" s="14" customFormat="1" x14ac:dyDescent="0.25">
      <c r="A484" s="3"/>
      <c r="B484" s="3"/>
      <c r="C484" s="3"/>
      <c r="D484" s="3"/>
      <c r="E484" s="3"/>
      <c r="F484" s="3"/>
      <c r="G484" s="3"/>
      <c r="H484" s="3"/>
      <c r="I484" s="3"/>
      <c r="J484" s="139"/>
      <c r="K484" s="139"/>
      <c r="L484" s="139"/>
      <c r="M484" s="139"/>
      <c r="N484" s="138"/>
      <c r="O484" s="3"/>
      <c r="P484" s="3"/>
      <c r="Q484" s="3"/>
      <c r="R484" s="3"/>
      <c r="S484" s="3"/>
      <c r="T484" s="3"/>
      <c r="AF484" s="91"/>
      <c r="AI484" s="91"/>
      <c r="AK484" s="91"/>
      <c r="AL484" s="91"/>
      <c r="AM484" s="131"/>
      <c r="AR484" s="35"/>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row>
    <row r="485" spans="1:70" s="14" customFormat="1" x14ac:dyDescent="0.25">
      <c r="A485" s="3"/>
      <c r="B485" s="3"/>
      <c r="C485" s="3"/>
      <c r="D485" s="3"/>
      <c r="E485" s="3"/>
      <c r="F485" s="3"/>
      <c r="G485" s="3"/>
      <c r="H485" s="3"/>
      <c r="I485" s="3"/>
      <c r="J485" s="139"/>
      <c r="K485" s="139"/>
      <c r="L485" s="139"/>
      <c r="M485" s="139"/>
      <c r="N485" s="138"/>
      <c r="O485" s="3"/>
      <c r="P485" s="3"/>
      <c r="Q485" s="3"/>
      <c r="R485" s="3"/>
      <c r="S485" s="3"/>
      <c r="T485" s="3"/>
      <c r="AF485" s="91"/>
      <c r="AI485" s="91"/>
      <c r="AK485" s="91"/>
      <c r="AL485" s="91"/>
      <c r="AM485" s="131"/>
      <c r="AR485" s="35"/>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row>
    <row r="486" spans="1:70" s="14" customFormat="1" x14ac:dyDescent="0.25">
      <c r="A486" s="3"/>
      <c r="B486" s="3"/>
      <c r="C486" s="3"/>
      <c r="D486" s="3"/>
      <c r="E486" s="3"/>
      <c r="F486" s="3"/>
      <c r="G486" s="3"/>
      <c r="H486" s="3"/>
      <c r="I486" s="3"/>
      <c r="J486" s="139"/>
      <c r="K486" s="139"/>
      <c r="L486" s="139"/>
      <c r="M486" s="139"/>
      <c r="N486" s="138"/>
      <c r="O486" s="3"/>
      <c r="P486" s="3"/>
      <c r="Q486" s="3"/>
      <c r="R486" s="3"/>
      <c r="S486" s="3"/>
      <c r="T486" s="3"/>
      <c r="AF486" s="91"/>
      <c r="AI486" s="91"/>
      <c r="AK486" s="91"/>
      <c r="AL486" s="91"/>
      <c r="AM486" s="131"/>
      <c r="AR486" s="35"/>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row>
    <row r="487" spans="1:70" s="14" customFormat="1" x14ac:dyDescent="0.25">
      <c r="A487" s="3"/>
      <c r="B487" s="3"/>
      <c r="C487" s="3"/>
      <c r="D487" s="3"/>
      <c r="E487" s="3"/>
      <c r="F487" s="3"/>
      <c r="G487" s="3"/>
      <c r="H487" s="3"/>
      <c r="I487" s="3"/>
      <c r="J487" s="139"/>
      <c r="K487" s="139"/>
      <c r="L487" s="139"/>
      <c r="M487" s="139"/>
      <c r="N487" s="138"/>
      <c r="O487" s="3"/>
      <c r="P487" s="3"/>
      <c r="Q487" s="3"/>
      <c r="R487" s="3"/>
      <c r="S487" s="3"/>
      <c r="T487" s="3"/>
      <c r="AF487" s="91"/>
      <c r="AI487" s="91"/>
      <c r="AK487" s="91"/>
      <c r="AL487" s="91"/>
      <c r="AM487" s="131"/>
      <c r="AR487" s="35"/>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row>
    <row r="488" spans="1:70" s="14" customFormat="1" x14ac:dyDescent="0.25">
      <c r="A488" s="3"/>
      <c r="B488" s="3"/>
      <c r="C488" s="3"/>
      <c r="D488" s="3"/>
      <c r="E488" s="3"/>
      <c r="F488" s="3"/>
      <c r="G488" s="3"/>
      <c r="H488" s="3"/>
      <c r="I488" s="3"/>
      <c r="J488" s="139"/>
      <c r="K488" s="139"/>
      <c r="L488" s="139"/>
      <c r="M488" s="139"/>
      <c r="N488" s="138"/>
      <c r="O488" s="3"/>
      <c r="P488" s="3"/>
      <c r="Q488" s="3"/>
      <c r="R488" s="3"/>
      <c r="S488" s="3"/>
      <c r="T488" s="3"/>
      <c r="AF488" s="91"/>
      <c r="AI488" s="91"/>
      <c r="AK488" s="91"/>
      <c r="AL488" s="91"/>
      <c r="AM488" s="131"/>
      <c r="AR488" s="35"/>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row>
    <row r="489" spans="1:70" s="14" customFormat="1" x14ac:dyDescent="0.25">
      <c r="A489" s="3"/>
      <c r="B489" s="3"/>
      <c r="C489" s="3"/>
      <c r="D489" s="3"/>
      <c r="E489" s="3"/>
      <c r="F489" s="3"/>
      <c r="G489" s="3"/>
      <c r="H489" s="3"/>
      <c r="I489" s="3"/>
      <c r="J489" s="139"/>
      <c r="K489" s="139"/>
      <c r="L489" s="139"/>
      <c r="M489" s="139"/>
      <c r="N489" s="138"/>
      <c r="O489" s="3"/>
      <c r="P489" s="3"/>
      <c r="Q489" s="3"/>
      <c r="R489" s="3"/>
      <c r="S489" s="3"/>
      <c r="T489" s="3"/>
      <c r="AF489" s="91"/>
      <c r="AI489" s="91"/>
      <c r="AK489" s="91"/>
      <c r="AL489" s="91"/>
      <c r="AM489" s="131"/>
      <c r="AR489" s="35"/>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row>
    <row r="490" spans="1:70" s="14" customFormat="1" x14ac:dyDescent="0.25">
      <c r="A490" s="3"/>
      <c r="B490" s="3"/>
      <c r="C490" s="3"/>
      <c r="D490" s="3"/>
      <c r="E490" s="3"/>
      <c r="F490" s="3"/>
      <c r="G490" s="3"/>
      <c r="H490" s="3"/>
      <c r="I490" s="3"/>
      <c r="J490" s="139"/>
      <c r="K490" s="139"/>
      <c r="L490" s="139"/>
      <c r="M490" s="139"/>
      <c r="N490" s="138"/>
      <c r="O490" s="3"/>
      <c r="P490" s="3"/>
      <c r="Q490" s="3"/>
      <c r="R490" s="3"/>
      <c r="S490" s="3"/>
      <c r="T490" s="3"/>
      <c r="AF490" s="91"/>
      <c r="AI490" s="91"/>
      <c r="AK490" s="91"/>
      <c r="AL490" s="91"/>
      <c r="AM490" s="131"/>
      <c r="AR490" s="35"/>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row>
    <row r="491" spans="1:70" s="14" customFormat="1" x14ac:dyDescent="0.25">
      <c r="A491" s="3"/>
      <c r="B491" s="3"/>
      <c r="C491" s="3"/>
      <c r="D491" s="3"/>
      <c r="E491" s="3"/>
      <c r="F491" s="3"/>
      <c r="G491" s="3"/>
      <c r="H491" s="3"/>
      <c r="I491" s="3"/>
      <c r="J491" s="139"/>
      <c r="K491" s="139"/>
      <c r="L491" s="139"/>
      <c r="M491" s="139"/>
      <c r="N491" s="138"/>
      <c r="O491" s="3"/>
      <c r="P491" s="3"/>
      <c r="Q491" s="3"/>
      <c r="R491" s="3"/>
      <c r="S491" s="3"/>
      <c r="T491" s="3"/>
      <c r="AF491" s="91"/>
      <c r="AI491" s="91"/>
      <c r="AK491" s="91"/>
      <c r="AL491" s="91"/>
      <c r="AM491" s="131"/>
      <c r="AR491" s="35"/>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row>
    <row r="492" spans="1:70" s="14" customFormat="1" x14ac:dyDescent="0.25">
      <c r="A492" s="3"/>
      <c r="B492" s="3"/>
      <c r="C492" s="3"/>
      <c r="D492" s="3"/>
      <c r="E492" s="3"/>
      <c r="F492" s="3"/>
      <c r="G492" s="3"/>
      <c r="H492" s="3"/>
      <c r="I492" s="3"/>
      <c r="J492" s="139"/>
      <c r="K492" s="139"/>
      <c r="L492" s="139"/>
      <c r="M492" s="139"/>
      <c r="N492" s="138"/>
      <c r="O492" s="3"/>
      <c r="P492" s="3"/>
      <c r="Q492" s="3"/>
      <c r="R492" s="3"/>
      <c r="S492" s="3"/>
      <c r="T492" s="3"/>
      <c r="AF492" s="91"/>
      <c r="AI492" s="91"/>
      <c r="AK492" s="91"/>
      <c r="AL492" s="91"/>
      <c r="AM492" s="131"/>
      <c r="AR492" s="35"/>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row>
    <row r="493" spans="1:70" s="14" customFormat="1" x14ac:dyDescent="0.25">
      <c r="A493" s="3"/>
      <c r="B493" s="3"/>
      <c r="C493" s="3"/>
      <c r="D493" s="3"/>
      <c r="E493" s="3"/>
      <c r="F493" s="3"/>
      <c r="G493" s="3"/>
      <c r="H493" s="3"/>
      <c r="I493" s="3"/>
      <c r="J493" s="139"/>
      <c r="K493" s="139"/>
      <c r="L493" s="139"/>
      <c r="M493" s="139"/>
      <c r="N493" s="138"/>
      <c r="O493" s="3"/>
      <c r="P493" s="3"/>
      <c r="Q493" s="3"/>
      <c r="R493" s="3"/>
      <c r="S493" s="3"/>
      <c r="T493" s="3"/>
      <c r="AF493" s="91"/>
      <c r="AI493" s="91"/>
      <c r="AK493" s="91"/>
      <c r="AL493" s="91"/>
      <c r="AM493" s="131"/>
      <c r="AR493" s="35"/>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row>
    <row r="494" spans="1:70" s="14" customFormat="1" x14ac:dyDescent="0.25">
      <c r="A494" s="3"/>
      <c r="B494" s="3"/>
      <c r="C494" s="3"/>
      <c r="D494" s="3"/>
      <c r="E494" s="3"/>
      <c r="F494" s="3"/>
      <c r="G494" s="3"/>
      <c r="H494" s="3"/>
      <c r="I494" s="3"/>
      <c r="J494" s="139"/>
      <c r="K494" s="139"/>
      <c r="L494" s="139"/>
      <c r="M494" s="139"/>
      <c r="N494" s="138"/>
      <c r="O494" s="3"/>
      <c r="P494" s="3"/>
      <c r="Q494" s="3"/>
      <c r="R494" s="3"/>
      <c r="S494" s="3"/>
      <c r="T494" s="3"/>
      <c r="AF494" s="91"/>
      <c r="AI494" s="91"/>
      <c r="AK494" s="91"/>
      <c r="AL494" s="91"/>
      <c r="AM494" s="131"/>
      <c r="AR494" s="35"/>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row>
    <row r="495" spans="1:70" s="14" customFormat="1" x14ac:dyDescent="0.25">
      <c r="A495" s="3"/>
      <c r="B495" s="3"/>
      <c r="C495" s="3"/>
      <c r="D495" s="3"/>
      <c r="E495" s="3"/>
      <c r="F495" s="3"/>
      <c r="G495" s="3"/>
      <c r="H495" s="3"/>
      <c r="I495" s="3"/>
      <c r="J495" s="139"/>
      <c r="K495" s="139"/>
      <c r="L495" s="139"/>
      <c r="M495" s="139"/>
      <c r="N495" s="138"/>
      <c r="O495" s="3"/>
      <c r="P495" s="3"/>
      <c r="Q495" s="3"/>
      <c r="R495" s="3"/>
      <c r="S495" s="3"/>
      <c r="T495" s="3"/>
      <c r="AF495" s="91"/>
      <c r="AI495" s="91"/>
      <c r="AK495" s="91"/>
      <c r="AL495" s="91"/>
      <c r="AM495" s="131"/>
      <c r="AR495" s="35"/>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row>
    <row r="496" spans="1:70" s="14" customFormat="1" x14ac:dyDescent="0.25">
      <c r="A496" s="3"/>
      <c r="B496" s="3"/>
      <c r="C496" s="3"/>
      <c r="D496" s="3"/>
      <c r="E496" s="3"/>
      <c r="F496" s="3"/>
      <c r="G496" s="3"/>
      <c r="H496" s="3"/>
      <c r="I496" s="3"/>
      <c r="J496" s="139"/>
      <c r="K496" s="139"/>
      <c r="L496" s="139"/>
      <c r="M496" s="139"/>
      <c r="N496" s="138"/>
      <c r="O496" s="3"/>
      <c r="P496" s="3"/>
      <c r="Q496" s="3"/>
      <c r="R496" s="3"/>
      <c r="S496" s="3"/>
      <c r="T496" s="3"/>
      <c r="AF496" s="91"/>
      <c r="AI496" s="91"/>
      <c r="AK496" s="91"/>
      <c r="AL496" s="91"/>
      <c r="AM496" s="131"/>
      <c r="AR496" s="35"/>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row>
    <row r="497" spans="1:70" s="14" customFormat="1" x14ac:dyDescent="0.25">
      <c r="A497" s="3"/>
      <c r="B497" s="3"/>
      <c r="C497" s="3"/>
      <c r="D497" s="3"/>
      <c r="E497" s="3"/>
      <c r="F497" s="3"/>
      <c r="G497" s="3"/>
      <c r="H497" s="3"/>
      <c r="I497" s="3"/>
      <c r="J497" s="139"/>
      <c r="K497" s="139"/>
      <c r="L497" s="139"/>
      <c r="M497" s="139"/>
      <c r="N497" s="138"/>
      <c r="O497" s="3"/>
      <c r="P497" s="3"/>
      <c r="Q497" s="3"/>
      <c r="R497" s="3"/>
      <c r="S497" s="3"/>
      <c r="T497" s="3"/>
      <c r="AF497" s="91"/>
      <c r="AI497" s="91"/>
      <c r="AK497" s="91"/>
      <c r="AL497" s="91"/>
      <c r="AM497" s="131"/>
      <c r="AR497" s="35"/>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row>
    <row r="498" spans="1:70" s="14" customFormat="1" x14ac:dyDescent="0.25">
      <c r="A498" s="3"/>
      <c r="B498" s="3"/>
      <c r="C498" s="3"/>
      <c r="D498" s="3"/>
      <c r="E498" s="3"/>
      <c r="F498" s="3"/>
      <c r="G498" s="3"/>
      <c r="H498" s="3"/>
      <c r="I498" s="3"/>
      <c r="J498" s="139"/>
      <c r="K498" s="139"/>
      <c r="L498" s="139"/>
      <c r="M498" s="139"/>
      <c r="N498" s="138"/>
      <c r="O498" s="3"/>
      <c r="P498" s="3"/>
      <c r="Q498" s="3"/>
      <c r="R498" s="3"/>
      <c r="S498" s="3"/>
      <c r="T498" s="3"/>
      <c r="AF498" s="91"/>
      <c r="AI498" s="91"/>
      <c r="AK498" s="91"/>
      <c r="AL498" s="91"/>
      <c r="AM498" s="131"/>
      <c r="AR498" s="35"/>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row>
    <row r="499" spans="1:70" s="14" customFormat="1" x14ac:dyDescent="0.25">
      <c r="A499" s="3"/>
      <c r="B499" s="3"/>
      <c r="C499" s="3"/>
      <c r="D499" s="3"/>
      <c r="E499" s="3"/>
      <c r="F499" s="3"/>
      <c r="G499" s="3"/>
      <c r="H499" s="3"/>
      <c r="I499" s="3"/>
      <c r="J499" s="139"/>
      <c r="K499" s="139"/>
      <c r="L499" s="139"/>
      <c r="M499" s="139"/>
      <c r="N499" s="138"/>
      <c r="O499" s="3"/>
      <c r="P499" s="3"/>
      <c r="Q499" s="3"/>
      <c r="R499" s="3"/>
      <c r="S499" s="3"/>
      <c r="T499" s="3"/>
      <c r="AF499" s="91"/>
      <c r="AI499" s="91"/>
      <c r="AK499" s="91"/>
      <c r="AL499" s="91"/>
      <c r="AM499" s="131"/>
      <c r="AR499" s="35"/>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row>
    <row r="500" spans="1:70" s="14" customFormat="1" x14ac:dyDescent="0.25">
      <c r="A500" s="3"/>
      <c r="B500" s="3"/>
      <c r="C500" s="3"/>
      <c r="D500" s="3"/>
      <c r="E500" s="3"/>
      <c r="F500" s="3"/>
      <c r="G500" s="3"/>
      <c r="H500" s="3"/>
      <c r="I500" s="3"/>
      <c r="J500" s="139"/>
      <c r="K500" s="139"/>
      <c r="L500" s="139"/>
      <c r="M500" s="139"/>
      <c r="N500" s="138"/>
      <c r="O500" s="3"/>
      <c r="P500" s="3"/>
      <c r="Q500" s="3"/>
      <c r="R500" s="3"/>
      <c r="S500" s="3"/>
      <c r="T500" s="3"/>
      <c r="AF500" s="91"/>
      <c r="AI500" s="91"/>
      <c r="AK500" s="91"/>
      <c r="AL500" s="91"/>
      <c r="AM500" s="131"/>
      <c r="AR500" s="35"/>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row>
    <row r="501" spans="1:70" s="14" customFormat="1" x14ac:dyDescent="0.25">
      <c r="A501" s="3"/>
      <c r="B501" s="3"/>
      <c r="C501" s="3"/>
      <c r="D501" s="3"/>
      <c r="E501" s="3"/>
      <c r="F501" s="3"/>
      <c r="G501" s="3"/>
      <c r="H501" s="3"/>
      <c r="I501" s="3"/>
      <c r="J501" s="139"/>
      <c r="K501" s="139"/>
      <c r="L501" s="139"/>
      <c r="M501" s="139"/>
      <c r="N501" s="138"/>
      <c r="O501" s="3"/>
      <c r="P501" s="3"/>
      <c r="Q501" s="3"/>
      <c r="R501" s="3"/>
      <c r="S501" s="3"/>
      <c r="T501" s="3"/>
      <c r="AF501" s="91"/>
      <c r="AI501" s="91"/>
      <c r="AK501" s="91"/>
      <c r="AL501" s="91"/>
      <c r="AM501" s="131"/>
      <c r="AR501" s="35"/>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row>
    <row r="502" spans="1:70" s="14" customFormat="1" x14ac:dyDescent="0.25">
      <c r="A502" s="3"/>
      <c r="B502" s="3"/>
      <c r="C502" s="3"/>
      <c r="D502" s="3"/>
      <c r="E502" s="3"/>
      <c r="F502" s="3"/>
      <c r="G502" s="3"/>
      <c r="H502" s="3"/>
      <c r="I502" s="3"/>
      <c r="J502" s="139"/>
      <c r="K502" s="139"/>
      <c r="L502" s="139"/>
      <c r="M502" s="139"/>
      <c r="N502" s="138"/>
      <c r="O502" s="3"/>
      <c r="P502" s="3"/>
      <c r="Q502" s="3"/>
      <c r="R502" s="3"/>
      <c r="S502" s="3"/>
      <c r="T502" s="3"/>
      <c r="AF502" s="91"/>
      <c r="AI502" s="91"/>
      <c r="AK502" s="91"/>
      <c r="AL502" s="91"/>
      <c r="AM502" s="131"/>
      <c r="AR502" s="35"/>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row>
    <row r="503" spans="1:70" s="14" customFormat="1" x14ac:dyDescent="0.25">
      <c r="A503" s="3"/>
      <c r="B503" s="3"/>
      <c r="C503" s="3"/>
      <c r="D503" s="3"/>
      <c r="E503" s="3"/>
      <c r="F503" s="3"/>
      <c r="G503" s="3"/>
      <c r="H503" s="3"/>
      <c r="I503" s="3"/>
      <c r="J503" s="139"/>
      <c r="K503" s="139"/>
      <c r="L503" s="139"/>
      <c r="M503" s="139"/>
      <c r="N503" s="138"/>
      <c r="O503" s="3"/>
      <c r="P503" s="3"/>
      <c r="Q503" s="3"/>
      <c r="R503" s="3"/>
      <c r="S503" s="3"/>
      <c r="T503" s="3"/>
      <c r="AF503" s="91"/>
      <c r="AI503" s="91"/>
      <c r="AK503" s="91"/>
      <c r="AL503" s="91"/>
      <c r="AM503" s="131"/>
      <c r="AR503" s="35"/>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row>
    <row r="504" spans="1:70" s="14" customFormat="1" x14ac:dyDescent="0.25">
      <c r="A504" s="3"/>
      <c r="B504" s="3"/>
      <c r="C504" s="3"/>
      <c r="D504" s="3"/>
      <c r="E504" s="3"/>
      <c r="F504" s="3"/>
      <c r="G504" s="3"/>
      <c r="H504" s="3"/>
      <c r="I504" s="3"/>
      <c r="J504" s="139"/>
      <c r="K504" s="139"/>
      <c r="L504" s="139"/>
      <c r="M504" s="139"/>
      <c r="N504" s="138"/>
      <c r="O504" s="3"/>
      <c r="P504" s="3"/>
      <c r="Q504" s="3"/>
      <c r="R504" s="3"/>
      <c r="S504" s="3"/>
      <c r="T504" s="3"/>
      <c r="AF504" s="91"/>
      <c r="AI504" s="91"/>
      <c r="AK504" s="91"/>
      <c r="AL504" s="91"/>
      <c r="AM504" s="131"/>
      <c r="AR504" s="35"/>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row>
    <row r="505" spans="1:70" s="14" customFormat="1" x14ac:dyDescent="0.25">
      <c r="A505" s="3"/>
      <c r="B505" s="3"/>
      <c r="C505" s="3"/>
      <c r="D505" s="3"/>
      <c r="E505" s="3"/>
      <c r="F505" s="3"/>
      <c r="G505" s="3"/>
      <c r="H505" s="3"/>
      <c r="I505" s="3"/>
      <c r="J505" s="139"/>
      <c r="K505" s="139"/>
      <c r="L505" s="139"/>
      <c r="M505" s="139"/>
      <c r="N505" s="138"/>
      <c r="O505" s="3"/>
      <c r="P505" s="3"/>
      <c r="Q505" s="3"/>
      <c r="R505" s="3"/>
      <c r="S505" s="3"/>
      <c r="T505" s="3"/>
      <c r="AF505" s="91"/>
      <c r="AI505" s="91"/>
      <c r="AK505" s="91"/>
      <c r="AL505" s="91"/>
      <c r="AM505" s="131"/>
      <c r="AR505" s="35"/>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row>
    <row r="506" spans="1:70" s="14" customFormat="1" x14ac:dyDescent="0.25">
      <c r="A506" s="3"/>
      <c r="B506" s="3"/>
      <c r="C506" s="3"/>
      <c r="D506" s="3"/>
      <c r="E506" s="3"/>
      <c r="F506" s="3"/>
      <c r="G506" s="3"/>
      <c r="H506" s="3"/>
      <c r="I506" s="3"/>
      <c r="J506" s="139"/>
      <c r="K506" s="139"/>
      <c r="L506" s="139"/>
      <c r="M506" s="139"/>
      <c r="N506" s="138"/>
      <c r="O506" s="3"/>
      <c r="P506" s="3"/>
      <c r="Q506" s="3"/>
      <c r="R506" s="3"/>
      <c r="S506" s="3"/>
      <c r="T506" s="3"/>
      <c r="AF506" s="91"/>
      <c r="AI506" s="91"/>
      <c r="AK506" s="91"/>
      <c r="AL506" s="91"/>
      <c r="AM506" s="131"/>
      <c r="AR506" s="35"/>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row>
    <row r="507" spans="1:70" s="14" customFormat="1" x14ac:dyDescent="0.25">
      <c r="A507" s="3"/>
      <c r="B507" s="3"/>
      <c r="C507" s="3"/>
      <c r="D507" s="3"/>
      <c r="E507" s="3"/>
      <c r="F507" s="3"/>
      <c r="G507" s="3"/>
      <c r="H507" s="3"/>
      <c r="I507" s="3"/>
      <c r="J507" s="139"/>
      <c r="K507" s="139"/>
      <c r="L507" s="139"/>
      <c r="M507" s="139"/>
      <c r="N507" s="138"/>
      <c r="O507" s="3"/>
      <c r="P507" s="3"/>
      <c r="Q507" s="3"/>
      <c r="R507" s="3"/>
      <c r="S507" s="3"/>
      <c r="T507" s="3"/>
      <c r="AF507" s="91"/>
      <c r="AI507" s="91"/>
      <c r="AK507" s="91"/>
      <c r="AL507" s="91"/>
      <c r="AM507" s="131"/>
      <c r="AR507" s="35"/>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row>
    <row r="508" spans="1:70" s="14" customFormat="1" x14ac:dyDescent="0.25">
      <c r="A508" s="3"/>
      <c r="B508" s="3"/>
      <c r="C508" s="3"/>
      <c r="D508" s="3"/>
      <c r="E508" s="3"/>
      <c r="F508" s="3"/>
      <c r="G508" s="3"/>
      <c r="H508" s="3"/>
      <c r="I508" s="3"/>
      <c r="J508" s="139"/>
      <c r="K508" s="139"/>
      <c r="L508" s="139"/>
      <c r="M508" s="139"/>
      <c r="N508" s="138"/>
      <c r="O508" s="3"/>
      <c r="P508" s="3"/>
      <c r="Q508" s="3"/>
      <c r="R508" s="3"/>
      <c r="S508" s="3"/>
      <c r="T508" s="3"/>
      <c r="AF508" s="91"/>
      <c r="AI508" s="91"/>
      <c r="AK508" s="91"/>
      <c r="AL508" s="91"/>
      <c r="AM508" s="131"/>
      <c r="AR508" s="35"/>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row>
    <row r="509" spans="1:70" s="14" customFormat="1" x14ac:dyDescent="0.25">
      <c r="A509" s="3"/>
      <c r="B509" s="3"/>
      <c r="C509" s="3"/>
      <c r="D509" s="3"/>
      <c r="E509" s="3"/>
      <c r="F509" s="3"/>
      <c r="G509" s="3"/>
      <c r="H509" s="3"/>
      <c r="I509" s="3"/>
      <c r="J509" s="139"/>
      <c r="K509" s="139"/>
      <c r="L509" s="139"/>
      <c r="M509" s="139"/>
      <c r="N509" s="138"/>
      <c r="O509" s="3"/>
      <c r="P509" s="3"/>
      <c r="Q509" s="3"/>
      <c r="R509" s="3"/>
      <c r="S509" s="3"/>
      <c r="T509" s="3"/>
      <c r="AF509" s="91"/>
      <c r="AI509" s="91"/>
      <c r="AK509" s="91"/>
      <c r="AL509" s="91"/>
      <c r="AM509" s="131"/>
      <c r="AR509" s="35"/>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row>
    <row r="510" spans="1:70" s="14" customFormat="1" x14ac:dyDescent="0.25">
      <c r="A510" s="3"/>
      <c r="B510" s="3"/>
      <c r="C510" s="3"/>
      <c r="D510" s="3"/>
      <c r="E510" s="3"/>
      <c r="F510" s="3"/>
      <c r="G510" s="3"/>
      <c r="H510" s="3"/>
      <c r="I510" s="3"/>
      <c r="J510" s="139"/>
      <c r="K510" s="139"/>
      <c r="L510" s="139"/>
      <c r="M510" s="139"/>
      <c r="N510" s="138"/>
      <c r="O510" s="3"/>
      <c r="P510" s="3"/>
      <c r="Q510" s="3"/>
      <c r="R510" s="3"/>
      <c r="S510" s="3"/>
      <c r="T510" s="3"/>
      <c r="AF510" s="91"/>
      <c r="AI510" s="91"/>
      <c r="AK510" s="91"/>
      <c r="AL510" s="91"/>
      <c r="AM510" s="131"/>
      <c r="AR510" s="35"/>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row>
    <row r="511" spans="1:70" s="14" customFormat="1" x14ac:dyDescent="0.25">
      <c r="A511" s="3"/>
      <c r="B511" s="3"/>
      <c r="C511" s="3"/>
      <c r="D511" s="3"/>
      <c r="E511" s="3"/>
      <c r="F511" s="3"/>
      <c r="G511" s="3"/>
      <c r="H511" s="3"/>
      <c r="I511" s="3"/>
      <c r="J511" s="139"/>
      <c r="K511" s="139"/>
      <c r="L511" s="139"/>
      <c r="M511" s="139"/>
      <c r="N511" s="138"/>
      <c r="O511" s="3"/>
      <c r="P511" s="3"/>
      <c r="Q511" s="3"/>
      <c r="R511" s="3"/>
      <c r="S511" s="3"/>
      <c r="T511" s="3"/>
      <c r="AF511" s="91"/>
      <c r="AI511" s="91"/>
      <c r="AK511" s="91"/>
      <c r="AL511" s="91"/>
      <c r="AM511" s="131"/>
      <c r="AR511" s="35"/>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row>
    <row r="512" spans="1:70" s="14" customFormat="1" x14ac:dyDescent="0.25">
      <c r="A512" s="3"/>
      <c r="B512" s="3"/>
      <c r="C512" s="3"/>
      <c r="D512" s="3"/>
      <c r="E512" s="3"/>
      <c r="F512" s="3"/>
      <c r="G512" s="3"/>
      <c r="H512" s="3"/>
      <c r="I512" s="3"/>
      <c r="J512" s="139"/>
      <c r="K512" s="139"/>
      <c r="L512" s="139"/>
      <c r="M512" s="139"/>
      <c r="N512" s="138"/>
      <c r="O512" s="3"/>
      <c r="P512" s="3"/>
      <c r="Q512" s="3"/>
      <c r="R512" s="3"/>
      <c r="S512" s="3"/>
      <c r="T512" s="3"/>
      <c r="AF512" s="91"/>
      <c r="AI512" s="91"/>
      <c r="AK512" s="91"/>
      <c r="AL512" s="91"/>
      <c r="AM512" s="131"/>
      <c r="AR512" s="35"/>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row>
    <row r="513" spans="1:70" s="14" customFormat="1" x14ac:dyDescent="0.25">
      <c r="A513" s="3"/>
      <c r="B513" s="3"/>
      <c r="C513" s="3"/>
      <c r="D513" s="3"/>
      <c r="E513" s="3"/>
      <c r="F513" s="3"/>
      <c r="G513" s="3"/>
      <c r="H513" s="3"/>
      <c r="I513" s="3"/>
      <c r="J513" s="139"/>
      <c r="K513" s="139"/>
      <c r="L513" s="139"/>
      <c r="M513" s="139"/>
      <c r="N513" s="138"/>
      <c r="O513" s="3"/>
      <c r="P513" s="3"/>
      <c r="Q513" s="3"/>
      <c r="R513" s="3"/>
      <c r="S513" s="3"/>
      <c r="T513" s="3"/>
      <c r="AF513" s="91"/>
      <c r="AI513" s="91"/>
      <c r="AK513" s="91"/>
      <c r="AL513" s="91"/>
      <c r="AM513" s="131"/>
      <c r="AR513" s="35"/>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row>
    <row r="514" spans="1:70" s="14" customFormat="1" x14ac:dyDescent="0.25">
      <c r="A514" s="3"/>
      <c r="B514" s="3"/>
      <c r="C514" s="3"/>
      <c r="D514" s="3"/>
      <c r="E514" s="3"/>
      <c r="F514" s="3"/>
      <c r="G514" s="3"/>
      <c r="H514" s="3"/>
      <c r="I514" s="3"/>
      <c r="J514" s="139"/>
      <c r="K514" s="139"/>
      <c r="L514" s="139"/>
      <c r="M514" s="139"/>
      <c r="N514" s="138"/>
      <c r="O514" s="3"/>
      <c r="P514" s="3"/>
      <c r="Q514" s="3"/>
      <c r="R514" s="3"/>
      <c r="S514" s="3"/>
      <c r="T514" s="3"/>
      <c r="AF514" s="91"/>
      <c r="AI514" s="91"/>
      <c r="AK514" s="91"/>
      <c r="AL514" s="91"/>
      <c r="AM514" s="131"/>
      <c r="AR514" s="35"/>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row>
    <row r="515" spans="1:70" s="14" customFormat="1" x14ac:dyDescent="0.25">
      <c r="A515" s="3"/>
      <c r="B515" s="3"/>
      <c r="C515" s="3"/>
      <c r="D515" s="3"/>
      <c r="E515" s="3"/>
      <c r="F515" s="3"/>
      <c r="G515" s="3"/>
      <c r="H515" s="3"/>
      <c r="I515" s="3"/>
      <c r="J515" s="139"/>
      <c r="K515" s="139"/>
      <c r="L515" s="139"/>
      <c r="M515" s="139"/>
      <c r="N515" s="138"/>
      <c r="O515" s="3"/>
      <c r="P515" s="3"/>
      <c r="Q515" s="3"/>
      <c r="R515" s="3"/>
      <c r="S515" s="3"/>
      <c r="T515" s="3"/>
      <c r="AF515" s="91"/>
      <c r="AI515" s="91"/>
      <c r="AK515" s="91"/>
      <c r="AL515" s="91"/>
      <c r="AM515" s="131"/>
      <c r="AR515" s="35"/>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row>
    <row r="516" spans="1:70" s="14" customFormat="1" x14ac:dyDescent="0.25">
      <c r="A516" s="3"/>
      <c r="B516" s="3"/>
      <c r="C516" s="3"/>
      <c r="D516" s="3"/>
      <c r="E516" s="3"/>
      <c r="F516" s="3"/>
      <c r="G516" s="3"/>
      <c r="H516" s="3"/>
      <c r="I516" s="3"/>
      <c r="J516" s="139"/>
      <c r="K516" s="139"/>
      <c r="L516" s="139"/>
      <c r="M516" s="139"/>
      <c r="N516" s="138"/>
      <c r="O516" s="3"/>
      <c r="P516" s="3"/>
      <c r="Q516" s="3"/>
      <c r="R516" s="3"/>
      <c r="S516" s="3"/>
      <c r="T516" s="3"/>
      <c r="AF516" s="91"/>
      <c r="AI516" s="91"/>
      <c r="AK516" s="91"/>
      <c r="AL516" s="91"/>
      <c r="AM516" s="131"/>
      <c r="AR516" s="35"/>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row>
    <row r="517" spans="1:70" s="14" customFormat="1" x14ac:dyDescent="0.25">
      <c r="A517" s="3"/>
      <c r="B517" s="3"/>
      <c r="C517" s="3"/>
      <c r="D517" s="3"/>
      <c r="E517" s="3"/>
      <c r="F517" s="3"/>
      <c r="G517" s="3"/>
      <c r="H517" s="3"/>
      <c r="I517" s="3"/>
      <c r="J517" s="139"/>
      <c r="K517" s="139"/>
      <c r="L517" s="139"/>
      <c r="M517" s="139"/>
      <c r="N517" s="138"/>
      <c r="O517" s="3"/>
      <c r="P517" s="3"/>
      <c r="Q517" s="3"/>
      <c r="R517" s="3"/>
      <c r="S517" s="3"/>
      <c r="T517" s="3"/>
      <c r="AF517" s="91"/>
      <c r="AI517" s="91"/>
      <c r="AK517" s="91"/>
      <c r="AL517" s="91"/>
      <c r="AM517" s="131"/>
      <c r="AR517" s="35"/>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row>
    <row r="518" spans="1:70" s="14" customFormat="1" x14ac:dyDescent="0.25">
      <c r="A518" s="3"/>
      <c r="B518" s="3"/>
      <c r="C518" s="3"/>
      <c r="D518" s="3"/>
      <c r="E518" s="3"/>
      <c r="F518" s="3"/>
      <c r="G518" s="3"/>
      <c r="H518" s="3"/>
      <c r="I518" s="3"/>
      <c r="J518" s="139"/>
      <c r="K518" s="139"/>
      <c r="L518" s="139"/>
      <c r="M518" s="139"/>
      <c r="N518" s="138"/>
      <c r="O518" s="3"/>
      <c r="P518" s="3"/>
      <c r="Q518" s="3"/>
      <c r="R518" s="3"/>
      <c r="S518" s="3"/>
      <c r="T518" s="3"/>
      <c r="AF518" s="91"/>
      <c r="AI518" s="91"/>
      <c r="AK518" s="91"/>
      <c r="AL518" s="91"/>
      <c r="AM518" s="131"/>
      <c r="AR518" s="35"/>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row>
    <row r="519" spans="1:70" s="14" customFormat="1" x14ac:dyDescent="0.25">
      <c r="A519" s="3"/>
      <c r="B519" s="3"/>
      <c r="C519" s="3"/>
      <c r="D519" s="3"/>
      <c r="E519" s="3"/>
      <c r="F519" s="3"/>
      <c r="G519" s="3"/>
      <c r="H519" s="3"/>
      <c r="I519" s="3"/>
      <c r="J519" s="139"/>
      <c r="K519" s="139"/>
      <c r="L519" s="139"/>
      <c r="M519" s="139"/>
      <c r="N519" s="138"/>
      <c r="O519" s="3"/>
      <c r="P519" s="3"/>
      <c r="Q519" s="3"/>
      <c r="R519" s="3"/>
      <c r="S519" s="3"/>
      <c r="T519" s="3"/>
      <c r="AF519" s="91"/>
      <c r="AI519" s="91"/>
      <c r="AK519" s="91"/>
      <c r="AL519" s="91"/>
      <c r="AM519" s="131"/>
      <c r="AR519" s="35"/>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row>
    <row r="520" spans="1:70" s="14" customFormat="1" x14ac:dyDescent="0.25">
      <c r="A520" s="3"/>
      <c r="B520" s="3"/>
      <c r="C520" s="3"/>
      <c r="D520" s="3"/>
      <c r="E520" s="3"/>
      <c r="F520" s="3"/>
      <c r="G520" s="3"/>
      <c r="H520" s="3"/>
      <c r="I520" s="3"/>
      <c r="J520" s="139"/>
      <c r="K520" s="139"/>
      <c r="L520" s="139"/>
      <c r="M520" s="139"/>
      <c r="N520" s="138"/>
      <c r="O520" s="3"/>
      <c r="P520" s="3"/>
      <c r="Q520" s="3"/>
      <c r="R520" s="3"/>
      <c r="S520" s="3"/>
      <c r="T520" s="3"/>
      <c r="AF520" s="91"/>
      <c r="AI520" s="91"/>
      <c r="AK520" s="91"/>
      <c r="AL520" s="91"/>
      <c r="AM520" s="131"/>
      <c r="AR520" s="35"/>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row>
    <row r="521" spans="1:70" s="14" customFormat="1" x14ac:dyDescent="0.25">
      <c r="A521" s="3"/>
      <c r="B521" s="3"/>
      <c r="C521" s="3"/>
      <c r="D521" s="3"/>
      <c r="E521" s="3"/>
      <c r="F521" s="3"/>
      <c r="G521" s="3"/>
      <c r="H521" s="3"/>
      <c r="I521" s="3"/>
      <c r="J521" s="139"/>
      <c r="K521" s="139"/>
      <c r="L521" s="139"/>
      <c r="M521" s="139"/>
      <c r="N521" s="138"/>
      <c r="O521" s="3"/>
      <c r="P521" s="3"/>
      <c r="Q521" s="3"/>
      <c r="R521" s="3"/>
      <c r="S521" s="3"/>
      <c r="T521" s="3"/>
      <c r="AF521" s="91"/>
      <c r="AI521" s="91"/>
      <c r="AK521" s="91"/>
      <c r="AL521" s="91"/>
      <c r="AM521" s="131"/>
      <c r="AR521" s="35"/>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row>
    <row r="522" spans="1:70" s="14" customFormat="1" x14ac:dyDescent="0.25">
      <c r="A522" s="3"/>
      <c r="B522" s="3"/>
      <c r="C522" s="3"/>
      <c r="D522" s="3"/>
      <c r="E522" s="3"/>
      <c r="F522" s="3"/>
      <c r="G522" s="3"/>
      <c r="H522" s="3"/>
      <c r="I522" s="3"/>
      <c r="J522" s="139"/>
      <c r="K522" s="139"/>
      <c r="L522" s="139"/>
      <c r="M522" s="139"/>
      <c r="N522" s="138"/>
      <c r="O522" s="3"/>
      <c r="P522" s="3"/>
      <c r="Q522" s="3"/>
      <c r="R522" s="3"/>
      <c r="S522" s="3"/>
      <c r="T522" s="3"/>
      <c r="AF522" s="91"/>
      <c r="AI522" s="91"/>
      <c r="AK522" s="91"/>
      <c r="AL522" s="91"/>
      <c r="AM522" s="131"/>
      <c r="AR522" s="35"/>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row>
    <row r="523" spans="1:70" s="14" customFormat="1" x14ac:dyDescent="0.25">
      <c r="A523" s="3"/>
      <c r="B523" s="3"/>
      <c r="C523" s="3"/>
      <c r="D523" s="3"/>
      <c r="E523" s="3"/>
      <c r="F523" s="3"/>
      <c r="G523" s="3"/>
      <c r="H523" s="3"/>
      <c r="I523" s="3"/>
      <c r="J523" s="139"/>
      <c r="K523" s="139"/>
      <c r="L523" s="139"/>
      <c r="M523" s="139"/>
      <c r="N523" s="138"/>
      <c r="O523" s="3"/>
      <c r="P523" s="3"/>
      <c r="Q523" s="3"/>
      <c r="R523" s="3"/>
      <c r="S523" s="3"/>
      <c r="T523" s="3"/>
      <c r="AF523" s="91"/>
      <c r="AI523" s="91"/>
      <c r="AK523" s="91"/>
      <c r="AL523" s="91"/>
      <c r="AM523" s="131"/>
      <c r="AR523" s="35"/>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row>
    <row r="524" spans="1:70" s="14" customFormat="1" x14ac:dyDescent="0.25">
      <c r="A524" s="3"/>
      <c r="B524" s="3"/>
      <c r="C524" s="3"/>
      <c r="D524" s="3"/>
      <c r="E524" s="3"/>
      <c r="F524" s="3"/>
      <c r="G524" s="3"/>
      <c r="H524" s="3"/>
      <c r="I524" s="3"/>
      <c r="J524" s="139"/>
      <c r="K524" s="139"/>
      <c r="L524" s="139"/>
      <c r="M524" s="139"/>
      <c r="N524" s="138"/>
      <c r="O524" s="3"/>
      <c r="P524" s="3"/>
      <c r="Q524" s="3"/>
      <c r="R524" s="3"/>
      <c r="S524" s="3"/>
      <c r="T524" s="3"/>
      <c r="AF524" s="91"/>
      <c r="AI524" s="91"/>
      <c r="AK524" s="91"/>
      <c r="AL524" s="91"/>
      <c r="AM524" s="131"/>
      <c r="AR524" s="35"/>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row>
    <row r="525" spans="1:70" s="14" customFormat="1" x14ac:dyDescent="0.25">
      <c r="A525" s="3"/>
      <c r="B525" s="3"/>
      <c r="C525" s="3"/>
      <c r="D525" s="3"/>
      <c r="E525" s="3"/>
      <c r="F525" s="3"/>
      <c r="G525" s="3"/>
      <c r="H525" s="3"/>
      <c r="I525" s="3"/>
      <c r="J525" s="139"/>
      <c r="K525" s="139"/>
      <c r="L525" s="139"/>
      <c r="M525" s="139"/>
      <c r="N525" s="138"/>
      <c r="O525" s="3"/>
      <c r="P525" s="3"/>
      <c r="Q525" s="3"/>
      <c r="R525" s="3"/>
      <c r="S525" s="3"/>
      <c r="T525" s="3"/>
      <c r="AF525" s="91"/>
      <c r="AI525" s="91"/>
      <c r="AK525" s="91"/>
      <c r="AL525" s="91"/>
      <c r="AM525" s="131"/>
      <c r="AR525" s="35"/>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row>
    <row r="526" spans="1:70" s="14" customFormat="1" x14ac:dyDescent="0.25">
      <c r="A526" s="3"/>
      <c r="B526" s="3"/>
      <c r="C526" s="3"/>
      <c r="D526" s="3"/>
      <c r="E526" s="3"/>
      <c r="F526" s="3"/>
      <c r="G526" s="3"/>
      <c r="H526" s="3"/>
      <c r="I526" s="3"/>
      <c r="J526" s="139"/>
      <c r="K526" s="139"/>
      <c r="L526" s="139"/>
      <c r="M526" s="139"/>
      <c r="N526" s="138"/>
      <c r="O526" s="3"/>
      <c r="P526" s="3"/>
      <c r="Q526" s="3"/>
      <c r="R526" s="3"/>
      <c r="S526" s="3"/>
      <c r="T526" s="3"/>
      <c r="AF526" s="91"/>
      <c r="AI526" s="91"/>
      <c r="AK526" s="91"/>
      <c r="AL526" s="91"/>
      <c r="AM526" s="131"/>
      <c r="AR526" s="35"/>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row>
    <row r="527" spans="1:70" s="14" customFormat="1" x14ac:dyDescent="0.25">
      <c r="A527" s="3"/>
      <c r="B527" s="3"/>
      <c r="C527" s="3"/>
      <c r="D527" s="3"/>
      <c r="E527" s="3"/>
      <c r="F527" s="3"/>
      <c r="G527" s="3"/>
      <c r="H527" s="3"/>
      <c r="I527" s="3"/>
      <c r="J527" s="139"/>
      <c r="K527" s="139"/>
      <c r="L527" s="139"/>
      <c r="M527" s="139"/>
      <c r="N527" s="138"/>
      <c r="O527" s="3"/>
      <c r="P527" s="3"/>
      <c r="Q527" s="3"/>
      <c r="R527" s="3"/>
      <c r="S527" s="3"/>
      <c r="T527" s="3"/>
      <c r="AF527" s="91"/>
      <c r="AI527" s="91"/>
      <c r="AK527" s="91"/>
      <c r="AL527" s="91"/>
      <c r="AM527" s="131"/>
      <c r="AR527" s="35"/>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row>
    <row r="528" spans="1:70" s="14" customFormat="1" x14ac:dyDescent="0.25">
      <c r="A528" s="3"/>
      <c r="B528" s="3"/>
      <c r="C528" s="3"/>
      <c r="D528" s="3"/>
      <c r="E528" s="3"/>
      <c r="F528" s="3"/>
      <c r="G528" s="3"/>
      <c r="H528" s="3"/>
      <c r="I528" s="3"/>
      <c r="J528" s="139"/>
      <c r="K528" s="139"/>
      <c r="L528" s="139"/>
      <c r="M528" s="139"/>
      <c r="N528" s="138"/>
      <c r="O528" s="3"/>
      <c r="P528" s="3"/>
      <c r="Q528" s="3"/>
      <c r="R528" s="3"/>
      <c r="S528" s="3"/>
      <c r="T528" s="3"/>
      <c r="AF528" s="91"/>
      <c r="AI528" s="91"/>
      <c r="AK528" s="91"/>
      <c r="AL528" s="91"/>
      <c r="AM528" s="131"/>
      <c r="AR528" s="35"/>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row>
    <row r="529" spans="1:70" s="14" customFormat="1" x14ac:dyDescent="0.25">
      <c r="A529" s="3"/>
      <c r="B529" s="3"/>
      <c r="C529" s="3"/>
      <c r="D529" s="3"/>
      <c r="E529" s="3"/>
      <c r="F529" s="3"/>
      <c r="G529" s="3"/>
      <c r="H529" s="3"/>
      <c r="I529" s="3"/>
      <c r="J529" s="139"/>
      <c r="K529" s="139"/>
      <c r="L529" s="139"/>
      <c r="M529" s="139"/>
      <c r="N529" s="138"/>
      <c r="O529" s="3"/>
      <c r="P529" s="3"/>
      <c r="Q529" s="3"/>
      <c r="R529" s="3"/>
      <c r="S529" s="3"/>
      <c r="T529" s="3"/>
      <c r="AF529" s="91"/>
      <c r="AI529" s="91"/>
      <c r="AK529" s="91"/>
      <c r="AL529" s="91"/>
      <c r="AM529" s="131"/>
      <c r="AR529" s="35"/>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row>
    <row r="530" spans="1:70" s="14" customFormat="1" x14ac:dyDescent="0.25">
      <c r="A530" s="3"/>
      <c r="B530" s="3"/>
      <c r="C530" s="3"/>
      <c r="D530" s="3"/>
      <c r="E530" s="3"/>
      <c r="F530" s="3"/>
      <c r="G530" s="3"/>
      <c r="H530" s="3"/>
      <c r="I530" s="3"/>
      <c r="J530" s="139"/>
      <c r="K530" s="139"/>
      <c r="L530" s="139"/>
      <c r="M530" s="139"/>
      <c r="N530" s="138"/>
      <c r="O530" s="3"/>
      <c r="P530" s="3"/>
      <c r="Q530" s="3"/>
      <c r="R530" s="3"/>
      <c r="S530" s="3"/>
      <c r="T530" s="3"/>
      <c r="AF530" s="91"/>
      <c r="AI530" s="91"/>
      <c r="AK530" s="91"/>
      <c r="AL530" s="91"/>
      <c r="AM530" s="131"/>
      <c r="AR530" s="35"/>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row>
    <row r="531" spans="1:70" s="14" customFormat="1" x14ac:dyDescent="0.25">
      <c r="A531" s="3"/>
      <c r="B531" s="3"/>
      <c r="C531" s="3"/>
      <c r="D531" s="3"/>
      <c r="E531" s="3"/>
      <c r="F531" s="3"/>
      <c r="G531" s="3"/>
      <c r="H531" s="3"/>
      <c r="I531" s="3"/>
      <c r="J531" s="139"/>
      <c r="K531" s="139"/>
      <c r="L531" s="139"/>
      <c r="M531" s="139"/>
      <c r="N531" s="138"/>
      <c r="O531" s="3"/>
      <c r="P531" s="3"/>
      <c r="Q531" s="3"/>
      <c r="R531" s="3"/>
      <c r="S531" s="3"/>
      <c r="T531" s="3"/>
      <c r="AF531" s="91"/>
      <c r="AI531" s="91"/>
      <c r="AK531" s="91"/>
      <c r="AL531" s="91"/>
      <c r="AM531" s="131"/>
      <c r="AR531" s="35"/>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row>
    <row r="532" spans="1:70" s="14" customFormat="1" x14ac:dyDescent="0.25">
      <c r="A532" s="3"/>
      <c r="B532" s="3"/>
      <c r="C532" s="3"/>
      <c r="D532" s="3"/>
      <c r="E532" s="3"/>
      <c r="F532" s="3"/>
      <c r="G532" s="3"/>
      <c r="H532" s="3"/>
      <c r="I532" s="3"/>
      <c r="J532" s="139"/>
      <c r="K532" s="139"/>
      <c r="L532" s="139"/>
      <c r="M532" s="139"/>
      <c r="N532" s="138"/>
      <c r="O532" s="3"/>
      <c r="P532" s="3"/>
      <c r="Q532" s="3"/>
      <c r="R532" s="3"/>
      <c r="S532" s="3"/>
      <c r="T532" s="3"/>
      <c r="AF532" s="91"/>
      <c r="AI532" s="91"/>
      <c r="AK532" s="91"/>
      <c r="AL532" s="91"/>
      <c r="AM532" s="131"/>
      <c r="AR532" s="35"/>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row>
    <row r="533" spans="1:70" s="14" customFormat="1" x14ac:dyDescent="0.25">
      <c r="A533" s="3"/>
      <c r="B533" s="3"/>
      <c r="C533" s="3"/>
      <c r="D533" s="3"/>
      <c r="E533" s="3"/>
      <c r="F533" s="3"/>
      <c r="G533" s="3"/>
      <c r="H533" s="3"/>
      <c r="I533" s="3"/>
      <c r="J533" s="139"/>
      <c r="K533" s="139"/>
      <c r="L533" s="139"/>
      <c r="M533" s="139"/>
      <c r="N533" s="138"/>
      <c r="O533" s="3"/>
      <c r="P533" s="3"/>
      <c r="Q533" s="3"/>
      <c r="R533" s="3"/>
      <c r="S533" s="3"/>
      <c r="T533" s="3"/>
      <c r="AF533" s="91"/>
      <c r="AI533" s="91"/>
      <c r="AK533" s="91"/>
      <c r="AL533" s="91"/>
      <c r="AM533" s="131"/>
      <c r="AR533" s="35"/>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row>
    <row r="534" spans="1:70" s="14" customFormat="1" x14ac:dyDescent="0.25">
      <c r="A534" s="3"/>
      <c r="B534" s="3"/>
      <c r="C534" s="3"/>
      <c r="D534" s="3"/>
      <c r="E534" s="3"/>
      <c r="F534" s="3"/>
      <c r="G534" s="3"/>
      <c r="H534" s="3"/>
      <c r="I534" s="3"/>
      <c r="J534" s="139"/>
      <c r="K534" s="139"/>
      <c r="L534" s="139"/>
      <c r="M534" s="139"/>
      <c r="N534" s="138"/>
      <c r="O534" s="3"/>
      <c r="P534" s="3"/>
      <c r="Q534" s="3"/>
      <c r="R534" s="3"/>
      <c r="S534" s="3"/>
      <c r="T534" s="3"/>
      <c r="AF534" s="91"/>
      <c r="AI534" s="91"/>
      <c r="AK534" s="91"/>
      <c r="AL534" s="91"/>
      <c r="AM534" s="131"/>
      <c r="AR534" s="35"/>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row>
    <row r="535" spans="1:70" s="14" customFormat="1" x14ac:dyDescent="0.25">
      <c r="A535" s="3"/>
      <c r="B535" s="3"/>
      <c r="C535" s="3"/>
      <c r="D535" s="3"/>
      <c r="E535" s="3"/>
      <c r="F535" s="3"/>
      <c r="G535" s="3"/>
      <c r="H535" s="3"/>
      <c r="I535" s="3"/>
      <c r="J535" s="139"/>
      <c r="K535" s="139"/>
      <c r="L535" s="139"/>
      <c r="M535" s="139"/>
      <c r="N535" s="138"/>
      <c r="O535" s="3"/>
      <c r="P535" s="3"/>
      <c r="Q535" s="3"/>
      <c r="R535" s="3"/>
      <c r="S535" s="3"/>
      <c r="T535" s="3"/>
      <c r="AF535" s="91"/>
      <c r="AI535" s="91"/>
      <c r="AK535" s="91"/>
      <c r="AL535" s="91"/>
      <c r="AM535" s="131"/>
      <c r="AR535" s="35"/>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row>
    <row r="536" spans="1:70" s="14" customFormat="1" x14ac:dyDescent="0.25">
      <c r="A536" s="3"/>
      <c r="B536" s="3"/>
      <c r="C536" s="3"/>
      <c r="D536" s="3"/>
      <c r="E536" s="3"/>
      <c r="F536" s="3"/>
      <c r="G536" s="3"/>
      <c r="H536" s="3"/>
      <c r="I536" s="3"/>
      <c r="J536" s="139"/>
      <c r="K536" s="139"/>
      <c r="L536" s="139"/>
      <c r="M536" s="139"/>
      <c r="N536" s="138"/>
      <c r="O536" s="3"/>
      <c r="P536" s="3"/>
      <c r="Q536" s="3"/>
      <c r="R536" s="3"/>
      <c r="S536" s="3"/>
      <c r="T536" s="3"/>
      <c r="AF536" s="91"/>
      <c r="AI536" s="91"/>
      <c r="AK536" s="91"/>
      <c r="AL536" s="91"/>
      <c r="AM536" s="131"/>
      <c r="AR536" s="35"/>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row>
    <row r="537" spans="1:70" s="14" customFormat="1" x14ac:dyDescent="0.25">
      <c r="A537" s="3"/>
      <c r="B537" s="3"/>
      <c r="C537" s="3"/>
      <c r="D537" s="3"/>
      <c r="E537" s="3"/>
      <c r="F537" s="3"/>
      <c r="G537" s="3"/>
      <c r="H537" s="3"/>
      <c r="I537" s="3"/>
      <c r="J537" s="139"/>
      <c r="K537" s="139"/>
      <c r="L537" s="139"/>
      <c r="M537" s="139"/>
      <c r="N537" s="138"/>
      <c r="O537" s="3"/>
      <c r="P537" s="3"/>
      <c r="Q537" s="3"/>
      <c r="R537" s="3"/>
      <c r="S537" s="3"/>
      <c r="T537" s="3"/>
      <c r="AF537" s="91"/>
      <c r="AI537" s="91"/>
      <c r="AK537" s="91"/>
      <c r="AL537" s="91"/>
      <c r="AM537" s="131"/>
      <c r="AR537" s="35"/>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row>
    <row r="538" spans="1:70" s="14" customFormat="1" x14ac:dyDescent="0.25">
      <c r="A538" s="3"/>
      <c r="B538" s="3"/>
      <c r="C538" s="3"/>
      <c r="D538" s="3"/>
      <c r="E538" s="3"/>
      <c r="F538" s="3"/>
      <c r="G538" s="3"/>
      <c r="H538" s="3"/>
      <c r="I538" s="3"/>
      <c r="J538" s="139"/>
      <c r="K538" s="139"/>
      <c r="L538" s="139"/>
      <c r="M538" s="139"/>
      <c r="N538" s="138"/>
      <c r="O538" s="3"/>
      <c r="P538" s="3"/>
      <c r="Q538" s="3"/>
      <c r="R538" s="3"/>
      <c r="S538" s="3"/>
      <c r="T538" s="3"/>
      <c r="AF538" s="91"/>
      <c r="AI538" s="91"/>
      <c r="AK538" s="91"/>
      <c r="AL538" s="91"/>
      <c r="AM538" s="131"/>
      <c r="AR538" s="35"/>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row>
    <row r="539" spans="1:70" s="14" customFormat="1" x14ac:dyDescent="0.25">
      <c r="A539" s="3"/>
      <c r="B539" s="3"/>
      <c r="C539" s="3"/>
      <c r="D539" s="3"/>
      <c r="E539" s="3"/>
      <c r="F539" s="3"/>
      <c r="G539" s="3"/>
      <c r="H539" s="3"/>
      <c r="I539" s="3"/>
      <c r="J539" s="139"/>
      <c r="K539" s="139"/>
      <c r="L539" s="139"/>
      <c r="M539" s="139"/>
      <c r="N539" s="138"/>
      <c r="O539" s="3"/>
      <c r="P539" s="3"/>
      <c r="Q539" s="3"/>
      <c r="R539" s="3"/>
      <c r="S539" s="3"/>
      <c r="T539" s="3"/>
      <c r="AF539" s="91"/>
      <c r="AI539" s="91"/>
      <c r="AK539" s="91"/>
      <c r="AL539" s="91"/>
      <c r="AM539" s="131"/>
      <c r="AR539" s="35"/>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row>
    <row r="540" spans="1:70" s="14" customFormat="1" x14ac:dyDescent="0.25">
      <c r="A540" s="3"/>
      <c r="B540" s="3"/>
      <c r="C540" s="3"/>
      <c r="D540" s="3"/>
      <c r="E540" s="3"/>
      <c r="F540" s="3"/>
      <c r="G540" s="3"/>
      <c r="H540" s="3"/>
      <c r="I540" s="3"/>
      <c r="J540" s="139"/>
      <c r="K540" s="139"/>
      <c r="L540" s="139"/>
      <c r="M540" s="139"/>
      <c r="N540" s="138"/>
      <c r="O540" s="3"/>
      <c r="P540" s="3"/>
      <c r="Q540" s="3"/>
      <c r="R540" s="3"/>
      <c r="S540" s="3"/>
      <c r="T540" s="3"/>
      <c r="AF540" s="91"/>
      <c r="AI540" s="91"/>
      <c r="AK540" s="91"/>
      <c r="AL540" s="91"/>
      <c r="AM540" s="131"/>
      <c r="AR540" s="35"/>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row>
    <row r="541" spans="1:70" s="14" customFormat="1" x14ac:dyDescent="0.25">
      <c r="A541" s="3"/>
      <c r="B541" s="3"/>
      <c r="C541" s="3"/>
      <c r="D541" s="3"/>
      <c r="E541" s="3"/>
      <c r="F541" s="3"/>
      <c r="G541" s="3"/>
      <c r="H541" s="3"/>
      <c r="I541" s="3"/>
      <c r="J541" s="139"/>
      <c r="K541" s="139"/>
      <c r="L541" s="139"/>
      <c r="M541" s="139"/>
      <c r="N541" s="138"/>
      <c r="O541" s="3"/>
      <c r="P541" s="3"/>
      <c r="Q541" s="3"/>
      <c r="R541" s="3"/>
      <c r="S541" s="3"/>
      <c r="T541" s="3"/>
      <c r="AF541" s="91"/>
      <c r="AI541" s="91"/>
      <c r="AK541" s="91"/>
      <c r="AL541" s="91"/>
      <c r="AM541" s="131"/>
      <c r="AR541" s="35"/>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row>
    <row r="542" spans="1:70" s="14" customFormat="1" x14ac:dyDescent="0.25">
      <c r="A542" s="3"/>
      <c r="B542" s="3"/>
      <c r="C542" s="3"/>
      <c r="D542" s="3"/>
      <c r="E542" s="3"/>
      <c r="F542" s="3"/>
      <c r="G542" s="3"/>
      <c r="H542" s="3"/>
      <c r="I542" s="3"/>
      <c r="J542" s="139"/>
      <c r="K542" s="139"/>
      <c r="L542" s="139"/>
      <c r="M542" s="139"/>
      <c r="N542" s="138"/>
      <c r="O542" s="3"/>
      <c r="P542" s="3"/>
      <c r="Q542" s="3"/>
      <c r="R542" s="3"/>
      <c r="S542" s="3"/>
      <c r="T542" s="3"/>
      <c r="AF542" s="91"/>
      <c r="AI542" s="91"/>
      <c r="AK542" s="91"/>
      <c r="AL542" s="91"/>
      <c r="AM542" s="131"/>
      <c r="AR542" s="35"/>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row>
    <row r="543" spans="1:70" s="14" customFormat="1" x14ac:dyDescent="0.25">
      <c r="A543" s="3"/>
      <c r="B543" s="3"/>
      <c r="C543" s="3"/>
      <c r="D543" s="3"/>
      <c r="E543" s="3"/>
      <c r="F543" s="3"/>
      <c r="G543" s="3"/>
      <c r="H543" s="3"/>
      <c r="I543" s="3"/>
      <c r="J543" s="139"/>
      <c r="K543" s="139"/>
      <c r="L543" s="139"/>
      <c r="M543" s="139"/>
      <c r="N543" s="138"/>
      <c r="O543" s="3"/>
      <c r="P543" s="3"/>
      <c r="Q543" s="3"/>
      <c r="R543" s="3"/>
      <c r="S543" s="3"/>
      <c r="T543" s="3"/>
      <c r="AF543" s="91"/>
      <c r="AI543" s="91"/>
      <c r="AK543" s="91"/>
      <c r="AL543" s="91"/>
      <c r="AM543" s="131"/>
      <c r="AR543" s="35"/>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row>
    <row r="544" spans="1:70" s="14" customFormat="1" x14ac:dyDescent="0.25">
      <c r="A544" s="3"/>
      <c r="B544" s="3"/>
      <c r="C544" s="3"/>
      <c r="D544" s="3"/>
      <c r="E544" s="3"/>
      <c r="F544" s="3"/>
      <c r="G544" s="3"/>
      <c r="H544" s="3"/>
      <c r="I544" s="3"/>
      <c r="J544" s="139"/>
      <c r="K544" s="139"/>
      <c r="L544" s="139"/>
      <c r="M544" s="139"/>
      <c r="N544" s="138"/>
      <c r="O544" s="3"/>
      <c r="P544" s="3"/>
      <c r="Q544" s="3"/>
      <c r="R544" s="3"/>
      <c r="S544" s="3"/>
      <c r="T544" s="3"/>
      <c r="AF544" s="91"/>
      <c r="AI544" s="91"/>
      <c r="AK544" s="91"/>
      <c r="AL544" s="91"/>
      <c r="AM544" s="131"/>
      <c r="AR544" s="35"/>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row>
    <row r="545" spans="1:70" s="14" customFormat="1" x14ac:dyDescent="0.25">
      <c r="A545" s="3"/>
      <c r="B545" s="3"/>
      <c r="C545" s="3"/>
      <c r="D545" s="3"/>
      <c r="E545" s="3"/>
      <c r="F545" s="3"/>
      <c r="G545" s="3"/>
      <c r="H545" s="3"/>
      <c r="I545" s="3"/>
      <c r="J545" s="139"/>
      <c r="K545" s="139"/>
      <c r="L545" s="139"/>
      <c r="M545" s="139"/>
      <c r="N545" s="138"/>
      <c r="O545" s="3"/>
      <c r="P545" s="3"/>
      <c r="Q545" s="3"/>
      <c r="R545" s="3"/>
      <c r="S545" s="3"/>
      <c r="T545" s="3"/>
      <c r="AF545" s="91"/>
      <c r="AI545" s="91"/>
      <c r="AK545" s="91"/>
      <c r="AL545" s="91"/>
      <c r="AM545" s="131"/>
      <c r="AR545" s="35"/>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row>
    <row r="546" spans="1:70" s="14" customFormat="1" x14ac:dyDescent="0.25">
      <c r="A546" s="3"/>
      <c r="B546" s="3"/>
      <c r="C546" s="3"/>
      <c r="D546" s="3"/>
      <c r="E546" s="3"/>
      <c r="F546" s="3"/>
      <c r="G546" s="3"/>
      <c r="H546" s="3"/>
      <c r="I546" s="3"/>
      <c r="J546" s="139"/>
      <c r="K546" s="139"/>
      <c r="L546" s="139"/>
      <c r="M546" s="139"/>
      <c r="N546" s="138"/>
      <c r="O546" s="3"/>
      <c r="P546" s="3"/>
      <c r="Q546" s="3"/>
      <c r="R546" s="3"/>
      <c r="S546" s="3"/>
      <c r="T546" s="3"/>
      <c r="AF546" s="91"/>
      <c r="AI546" s="91"/>
      <c r="AK546" s="91"/>
      <c r="AL546" s="91"/>
      <c r="AM546" s="131"/>
      <c r="AR546" s="35"/>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row>
    <row r="547" spans="1:70" s="14" customFormat="1" x14ac:dyDescent="0.25">
      <c r="A547" s="3"/>
      <c r="B547" s="3"/>
      <c r="C547" s="3"/>
      <c r="D547" s="3"/>
      <c r="E547" s="3"/>
      <c r="F547" s="3"/>
      <c r="G547" s="3"/>
      <c r="H547" s="3"/>
      <c r="I547" s="3"/>
      <c r="J547" s="139"/>
      <c r="K547" s="139"/>
      <c r="L547" s="139"/>
      <c r="M547" s="139"/>
      <c r="N547" s="138"/>
      <c r="O547" s="3"/>
      <c r="P547" s="3"/>
      <c r="Q547" s="3"/>
      <c r="R547" s="3"/>
      <c r="S547" s="3"/>
      <c r="T547" s="3"/>
      <c r="AF547" s="91"/>
      <c r="AI547" s="91"/>
      <c r="AK547" s="91"/>
      <c r="AL547" s="91"/>
      <c r="AM547" s="131"/>
      <c r="AR547" s="35"/>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row>
    <row r="548" spans="1:70" s="14" customFormat="1" x14ac:dyDescent="0.25">
      <c r="A548" s="3"/>
      <c r="B548" s="3"/>
      <c r="C548" s="3"/>
      <c r="D548" s="3"/>
      <c r="E548" s="3"/>
      <c r="F548" s="3"/>
      <c r="G548" s="3"/>
      <c r="H548" s="3"/>
      <c r="I548" s="3"/>
      <c r="J548" s="139"/>
      <c r="K548" s="139"/>
      <c r="L548" s="139"/>
      <c r="M548" s="139"/>
      <c r="N548" s="138"/>
      <c r="O548" s="3"/>
      <c r="P548" s="3"/>
      <c r="Q548" s="3"/>
      <c r="R548" s="3"/>
      <c r="S548" s="3"/>
      <c r="T548" s="3"/>
      <c r="AF548" s="91"/>
      <c r="AI548" s="91"/>
      <c r="AK548" s="91"/>
      <c r="AL548" s="91"/>
      <c r="AM548" s="131"/>
      <c r="AR548" s="35"/>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row>
    <row r="549" spans="1:70" s="14" customFormat="1" x14ac:dyDescent="0.25">
      <c r="A549" s="3"/>
      <c r="B549" s="3"/>
      <c r="C549" s="3"/>
      <c r="D549" s="3"/>
      <c r="E549" s="3"/>
      <c r="F549" s="3"/>
      <c r="G549" s="3"/>
      <c r="H549" s="3"/>
      <c r="I549" s="3"/>
      <c r="J549" s="139"/>
      <c r="K549" s="139"/>
      <c r="L549" s="139"/>
      <c r="M549" s="139"/>
      <c r="N549" s="138"/>
      <c r="O549" s="3"/>
      <c r="P549" s="3"/>
      <c r="Q549" s="3"/>
      <c r="R549" s="3"/>
      <c r="S549" s="3"/>
      <c r="T549" s="3"/>
      <c r="AF549" s="91"/>
      <c r="AI549" s="91"/>
      <c r="AK549" s="91"/>
      <c r="AL549" s="91"/>
      <c r="AM549" s="131"/>
      <c r="AR549" s="35"/>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row>
    <row r="550" spans="1:70" s="14" customFormat="1" x14ac:dyDescent="0.25">
      <c r="A550" s="3"/>
      <c r="B550" s="3"/>
      <c r="C550" s="3"/>
      <c r="D550" s="3"/>
      <c r="E550" s="3"/>
      <c r="F550" s="3"/>
      <c r="G550" s="3"/>
      <c r="H550" s="3"/>
      <c r="I550" s="3"/>
      <c r="J550" s="139"/>
      <c r="K550" s="139"/>
      <c r="L550" s="139"/>
      <c r="M550" s="139"/>
      <c r="N550" s="138"/>
      <c r="O550" s="3"/>
      <c r="P550" s="3"/>
      <c r="Q550" s="3"/>
      <c r="R550" s="3"/>
      <c r="S550" s="3"/>
      <c r="T550" s="3"/>
      <c r="AF550" s="91"/>
      <c r="AI550" s="91"/>
      <c r="AK550" s="91"/>
      <c r="AL550" s="91"/>
      <c r="AM550" s="131"/>
      <c r="AR550" s="35"/>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row>
    <row r="551" spans="1:70" s="14" customFormat="1" x14ac:dyDescent="0.25">
      <c r="A551" s="3"/>
      <c r="B551" s="3"/>
      <c r="C551" s="3"/>
      <c r="D551" s="3"/>
      <c r="E551" s="3"/>
      <c r="F551" s="3"/>
      <c r="G551" s="3"/>
      <c r="H551" s="3"/>
      <c r="I551" s="3"/>
      <c r="J551" s="139"/>
      <c r="K551" s="139"/>
      <c r="L551" s="139"/>
      <c r="M551" s="139"/>
      <c r="N551" s="138"/>
      <c r="O551" s="3"/>
      <c r="P551" s="3"/>
      <c r="Q551" s="3"/>
      <c r="R551" s="3"/>
      <c r="S551" s="3"/>
      <c r="T551" s="3"/>
      <c r="AF551" s="91"/>
      <c r="AI551" s="91"/>
      <c r="AK551" s="91"/>
      <c r="AL551" s="91"/>
      <c r="AM551" s="131"/>
      <c r="AR551" s="35"/>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row>
    <row r="552" spans="1:70" s="14" customFormat="1" x14ac:dyDescent="0.25">
      <c r="A552" s="3"/>
      <c r="B552" s="3"/>
      <c r="C552" s="3"/>
      <c r="D552" s="3"/>
      <c r="E552" s="3"/>
      <c r="F552" s="3"/>
      <c r="G552" s="3"/>
      <c r="H552" s="3"/>
      <c r="I552" s="3"/>
      <c r="J552" s="139"/>
      <c r="K552" s="139"/>
      <c r="L552" s="139"/>
      <c r="M552" s="139"/>
      <c r="N552" s="138"/>
      <c r="O552" s="3"/>
      <c r="P552" s="3"/>
      <c r="Q552" s="3"/>
      <c r="R552" s="3"/>
      <c r="S552" s="3"/>
      <c r="T552" s="3"/>
      <c r="AF552" s="91"/>
      <c r="AI552" s="91"/>
      <c r="AK552" s="91"/>
      <c r="AL552" s="91"/>
      <c r="AM552" s="131"/>
      <c r="AR552" s="35"/>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row>
    <row r="553" spans="1:70" s="14" customFormat="1" x14ac:dyDescent="0.25">
      <c r="A553" s="3"/>
      <c r="B553" s="3"/>
      <c r="C553" s="3"/>
      <c r="D553" s="3"/>
      <c r="E553" s="3"/>
      <c r="F553" s="3"/>
      <c r="G553" s="3"/>
      <c r="H553" s="3"/>
      <c r="I553" s="3"/>
      <c r="J553" s="139"/>
      <c r="K553" s="139"/>
      <c r="L553" s="139"/>
      <c r="M553" s="139"/>
      <c r="N553" s="138"/>
      <c r="O553" s="3"/>
      <c r="P553" s="3"/>
      <c r="Q553" s="3"/>
      <c r="R553" s="3"/>
      <c r="S553" s="3"/>
      <c r="T553" s="3"/>
      <c r="AF553" s="91"/>
      <c r="AI553" s="91"/>
      <c r="AK553" s="91"/>
      <c r="AL553" s="91"/>
      <c r="AM553" s="131"/>
      <c r="AR553" s="35"/>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row>
    <row r="554" spans="1:70" s="14" customFormat="1" x14ac:dyDescent="0.25">
      <c r="A554" s="3"/>
      <c r="B554" s="3"/>
      <c r="C554" s="3"/>
      <c r="D554" s="3"/>
      <c r="E554" s="3"/>
      <c r="F554" s="3"/>
      <c r="G554" s="3"/>
      <c r="H554" s="3"/>
      <c r="I554" s="3"/>
      <c r="J554" s="139"/>
      <c r="K554" s="139"/>
      <c r="L554" s="139"/>
      <c r="M554" s="139"/>
      <c r="N554" s="138"/>
      <c r="O554" s="3"/>
      <c r="P554" s="3"/>
      <c r="Q554" s="3"/>
      <c r="R554" s="3"/>
      <c r="S554" s="3"/>
      <c r="T554" s="3"/>
      <c r="AF554" s="91"/>
      <c r="AI554" s="91"/>
      <c r="AK554" s="91"/>
      <c r="AL554" s="91"/>
      <c r="AM554" s="131"/>
      <c r="AR554" s="35"/>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row>
    <row r="555" spans="1:70" s="14" customFormat="1" x14ac:dyDescent="0.25">
      <c r="A555" s="3"/>
      <c r="B555" s="3"/>
      <c r="C555" s="3"/>
      <c r="D555" s="3"/>
      <c r="E555" s="3"/>
      <c r="F555" s="3"/>
      <c r="G555" s="3"/>
      <c r="H555" s="3"/>
      <c r="I555" s="3"/>
      <c r="J555" s="139"/>
      <c r="K555" s="139"/>
      <c r="L555" s="139"/>
      <c r="M555" s="139"/>
      <c r="N555" s="138"/>
      <c r="O555" s="3"/>
      <c r="P555" s="3"/>
      <c r="Q555" s="3"/>
      <c r="R555" s="3"/>
      <c r="S555" s="3"/>
      <c r="T555" s="3"/>
      <c r="AF555" s="91"/>
      <c r="AI555" s="91"/>
      <c r="AK555" s="91"/>
      <c r="AL555" s="91"/>
      <c r="AM555" s="131"/>
      <c r="AR555" s="35"/>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row>
    <row r="556" spans="1:70" s="14" customFormat="1" x14ac:dyDescent="0.25">
      <c r="A556" s="3"/>
      <c r="B556" s="3"/>
      <c r="C556" s="3"/>
      <c r="D556" s="3"/>
      <c r="E556" s="3"/>
      <c r="F556" s="3"/>
      <c r="G556" s="3"/>
      <c r="H556" s="3"/>
      <c r="I556" s="3"/>
      <c r="J556" s="139"/>
      <c r="K556" s="139"/>
      <c r="L556" s="139"/>
      <c r="M556" s="139"/>
      <c r="N556" s="138"/>
      <c r="O556" s="3"/>
      <c r="P556" s="3"/>
      <c r="Q556" s="3"/>
      <c r="R556" s="3"/>
      <c r="S556" s="3"/>
      <c r="T556" s="3"/>
      <c r="AF556" s="91"/>
      <c r="AI556" s="91"/>
      <c r="AK556" s="91"/>
      <c r="AL556" s="91"/>
      <c r="AM556" s="131"/>
      <c r="AR556" s="35"/>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row>
    <row r="557" spans="1:70" s="14" customFormat="1" x14ac:dyDescent="0.25">
      <c r="A557" s="3"/>
      <c r="B557" s="3"/>
      <c r="C557" s="3"/>
      <c r="D557" s="3"/>
      <c r="E557" s="3"/>
      <c r="F557" s="3"/>
      <c r="G557" s="3"/>
      <c r="H557" s="3"/>
      <c r="I557" s="3"/>
      <c r="J557" s="139"/>
      <c r="K557" s="139"/>
      <c r="L557" s="139"/>
      <c r="M557" s="139"/>
      <c r="N557" s="138"/>
      <c r="O557" s="3"/>
      <c r="P557" s="3"/>
      <c r="Q557" s="3"/>
      <c r="R557" s="3"/>
      <c r="S557" s="3"/>
      <c r="T557" s="3"/>
      <c r="AF557" s="91"/>
      <c r="AI557" s="91"/>
      <c r="AK557" s="91"/>
      <c r="AL557" s="91"/>
      <c r="AM557" s="131"/>
      <c r="AR557" s="35"/>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row>
    <row r="558" spans="1:70" s="14" customFormat="1" x14ac:dyDescent="0.25">
      <c r="A558" s="3"/>
      <c r="B558" s="3"/>
      <c r="C558" s="3"/>
      <c r="D558" s="3"/>
      <c r="E558" s="3"/>
      <c r="F558" s="3"/>
      <c r="G558" s="3"/>
      <c r="H558" s="3"/>
      <c r="I558" s="3"/>
      <c r="J558" s="139"/>
      <c r="K558" s="139"/>
      <c r="L558" s="139"/>
      <c r="M558" s="139"/>
      <c r="N558" s="138"/>
      <c r="O558" s="3"/>
      <c r="P558" s="3"/>
      <c r="Q558" s="3"/>
      <c r="R558" s="3"/>
      <c r="S558" s="3"/>
      <c r="T558" s="3"/>
      <c r="AF558" s="91"/>
      <c r="AI558" s="91"/>
      <c r="AK558" s="91"/>
      <c r="AL558" s="91"/>
      <c r="AM558" s="131"/>
      <c r="AR558" s="35"/>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row>
    <row r="559" spans="1:70" s="14" customFormat="1" x14ac:dyDescent="0.25">
      <c r="A559" s="3"/>
      <c r="B559" s="3"/>
      <c r="C559" s="3"/>
      <c r="D559" s="3"/>
      <c r="E559" s="3"/>
      <c r="F559" s="3"/>
      <c r="G559" s="3"/>
      <c r="H559" s="3"/>
      <c r="I559" s="3"/>
      <c r="J559" s="139"/>
      <c r="K559" s="139"/>
      <c r="L559" s="139"/>
      <c r="M559" s="139"/>
      <c r="N559" s="138"/>
      <c r="O559" s="3"/>
      <c r="P559" s="3"/>
      <c r="Q559" s="3"/>
      <c r="R559" s="3"/>
      <c r="S559" s="3"/>
      <c r="T559" s="3"/>
      <c r="AF559" s="91"/>
      <c r="AI559" s="91"/>
      <c r="AK559" s="91"/>
      <c r="AL559" s="91"/>
      <c r="AM559" s="131"/>
      <c r="AR559" s="35"/>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row>
    <row r="560" spans="1:70" s="14" customFormat="1" x14ac:dyDescent="0.25">
      <c r="A560" s="3"/>
      <c r="B560" s="3"/>
      <c r="C560" s="3"/>
      <c r="D560" s="3"/>
      <c r="E560" s="3"/>
      <c r="F560" s="3"/>
      <c r="G560" s="3"/>
      <c r="H560" s="3"/>
      <c r="I560" s="3"/>
      <c r="J560" s="139"/>
      <c r="K560" s="139"/>
      <c r="L560" s="139"/>
      <c r="M560" s="139"/>
      <c r="N560" s="138"/>
      <c r="O560" s="3"/>
      <c r="P560" s="3"/>
      <c r="Q560" s="3"/>
      <c r="R560" s="3"/>
      <c r="S560" s="3"/>
      <c r="T560" s="3"/>
      <c r="AF560" s="91"/>
      <c r="AI560" s="91"/>
      <c r="AK560" s="91"/>
      <c r="AL560" s="91"/>
      <c r="AM560" s="131"/>
      <c r="AR560" s="35"/>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row>
    <row r="561" spans="1:70" s="14" customFormat="1" x14ac:dyDescent="0.25">
      <c r="A561" s="3"/>
      <c r="B561" s="3"/>
      <c r="C561" s="3"/>
      <c r="D561" s="3"/>
      <c r="E561" s="3"/>
      <c r="F561" s="3"/>
      <c r="G561" s="3"/>
      <c r="H561" s="3"/>
      <c r="I561" s="3"/>
      <c r="J561" s="139"/>
      <c r="K561" s="139"/>
      <c r="L561" s="139"/>
      <c r="M561" s="139"/>
      <c r="N561" s="138"/>
      <c r="O561" s="3"/>
      <c r="P561" s="3"/>
      <c r="Q561" s="3"/>
      <c r="R561" s="3"/>
      <c r="S561" s="3"/>
      <c r="T561" s="3"/>
      <c r="AF561" s="91"/>
      <c r="AI561" s="91"/>
      <c r="AK561" s="91"/>
      <c r="AL561" s="91"/>
      <c r="AM561" s="131"/>
      <c r="AR561" s="35"/>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row>
    <row r="562" spans="1:70" s="14" customFormat="1" x14ac:dyDescent="0.25">
      <c r="A562" s="3"/>
      <c r="B562" s="3"/>
      <c r="C562" s="3"/>
      <c r="D562" s="3"/>
      <c r="E562" s="3"/>
      <c r="F562" s="3"/>
      <c r="G562" s="3"/>
      <c r="H562" s="3"/>
      <c r="I562" s="3"/>
      <c r="J562" s="139"/>
      <c r="K562" s="139"/>
      <c r="L562" s="139"/>
      <c r="M562" s="139"/>
      <c r="N562" s="138"/>
      <c r="O562" s="3"/>
      <c r="P562" s="3"/>
      <c r="Q562" s="3"/>
      <c r="R562" s="3"/>
      <c r="S562" s="3"/>
      <c r="T562" s="3"/>
      <c r="AF562" s="91"/>
      <c r="AI562" s="91"/>
      <c r="AK562" s="91"/>
      <c r="AL562" s="91"/>
      <c r="AM562" s="131"/>
      <c r="AR562" s="35"/>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row>
    <row r="563" spans="1:70" s="14" customFormat="1" x14ac:dyDescent="0.25">
      <c r="A563" s="3"/>
      <c r="B563" s="3"/>
      <c r="C563" s="3"/>
      <c r="D563" s="3"/>
      <c r="E563" s="3"/>
      <c r="F563" s="3"/>
      <c r="G563" s="3"/>
      <c r="H563" s="3"/>
      <c r="I563" s="3"/>
      <c r="J563" s="139"/>
      <c r="K563" s="139"/>
      <c r="L563" s="139"/>
      <c r="M563" s="139"/>
      <c r="N563" s="138"/>
      <c r="O563" s="3"/>
      <c r="P563" s="3"/>
      <c r="Q563" s="3"/>
      <c r="R563" s="3"/>
      <c r="S563" s="3"/>
      <c r="T563" s="3"/>
      <c r="AF563" s="91"/>
      <c r="AI563" s="91"/>
      <c r="AK563" s="91"/>
      <c r="AL563" s="91"/>
      <c r="AM563" s="131"/>
      <c r="AR563" s="35"/>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row>
    <row r="564" spans="1:70" s="14" customFormat="1" x14ac:dyDescent="0.25">
      <c r="A564" s="3"/>
      <c r="B564" s="3"/>
      <c r="C564" s="3"/>
      <c r="D564" s="3"/>
      <c r="E564" s="3"/>
      <c r="F564" s="3"/>
      <c r="G564" s="3"/>
      <c r="H564" s="3"/>
      <c r="I564" s="3"/>
      <c r="J564" s="139"/>
      <c r="K564" s="139"/>
      <c r="L564" s="139"/>
      <c r="M564" s="139"/>
      <c r="N564" s="138"/>
      <c r="O564" s="3"/>
      <c r="P564" s="3"/>
      <c r="Q564" s="3"/>
      <c r="R564" s="3"/>
      <c r="S564" s="3"/>
      <c r="T564" s="3"/>
      <c r="AF564" s="91"/>
      <c r="AI564" s="91"/>
      <c r="AK564" s="91"/>
      <c r="AL564" s="91"/>
      <c r="AM564" s="131"/>
      <c r="AR564" s="35"/>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row>
    <row r="565" spans="1:70" s="14" customFormat="1" x14ac:dyDescent="0.25">
      <c r="A565" s="3"/>
      <c r="B565" s="3"/>
      <c r="C565" s="3"/>
      <c r="D565" s="3"/>
      <c r="E565" s="3"/>
      <c r="F565" s="3"/>
      <c r="G565" s="3"/>
      <c r="H565" s="3"/>
      <c r="I565" s="3"/>
      <c r="J565" s="139"/>
      <c r="K565" s="139"/>
      <c r="L565" s="139"/>
      <c r="M565" s="139"/>
      <c r="N565" s="138"/>
      <c r="O565" s="3"/>
      <c r="P565" s="3"/>
      <c r="Q565" s="3"/>
      <c r="R565" s="3"/>
      <c r="S565" s="3"/>
      <c r="T565" s="3"/>
      <c r="AF565" s="91"/>
      <c r="AI565" s="91"/>
      <c r="AK565" s="91"/>
      <c r="AL565" s="91"/>
      <c r="AM565" s="131"/>
      <c r="AR565" s="35"/>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row>
    <row r="566" spans="1:70" s="14" customFormat="1" x14ac:dyDescent="0.25">
      <c r="A566" s="3"/>
      <c r="B566" s="3"/>
      <c r="C566" s="3"/>
      <c r="D566" s="3"/>
      <c r="E566" s="3"/>
      <c r="F566" s="3"/>
      <c r="G566" s="3"/>
      <c r="H566" s="3"/>
      <c r="I566" s="3"/>
      <c r="J566" s="139"/>
      <c r="K566" s="139"/>
      <c r="L566" s="139"/>
      <c r="M566" s="139"/>
      <c r="N566" s="138"/>
      <c r="O566" s="3"/>
      <c r="P566" s="3"/>
      <c r="Q566" s="3"/>
      <c r="R566" s="3"/>
      <c r="S566" s="3"/>
      <c r="T566" s="3"/>
      <c r="AF566" s="91"/>
      <c r="AI566" s="91"/>
      <c r="AK566" s="91"/>
      <c r="AL566" s="91"/>
      <c r="AM566" s="131"/>
      <c r="AR566" s="35"/>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row>
    <row r="567" spans="1:70" s="14" customFormat="1" x14ac:dyDescent="0.25">
      <c r="A567" s="3"/>
      <c r="B567" s="3"/>
      <c r="C567" s="3"/>
      <c r="D567" s="3"/>
      <c r="E567" s="3"/>
      <c r="F567" s="3"/>
      <c r="G567" s="3"/>
      <c r="H567" s="3"/>
      <c r="I567" s="3"/>
      <c r="J567" s="139"/>
      <c r="K567" s="139"/>
      <c r="L567" s="139"/>
      <c r="M567" s="139"/>
      <c r="N567" s="138"/>
      <c r="O567" s="3"/>
      <c r="P567" s="3"/>
      <c r="Q567" s="3"/>
      <c r="R567" s="3"/>
      <c r="S567" s="3"/>
      <c r="T567" s="3"/>
      <c r="AF567" s="91"/>
      <c r="AI567" s="91"/>
      <c r="AK567" s="91"/>
      <c r="AL567" s="91"/>
      <c r="AM567" s="131"/>
      <c r="AR567" s="35"/>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row>
    <row r="568" spans="1:70" s="14" customFormat="1" x14ac:dyDescent="0.25">
      <c r="A568" s="3"/>
      <c r="B568" s="3"/>
      <c r="C568" s="3"/>
      <c r="D568" s="3"/>
      <c r="E568" s="3"/>
      <c r="F568" s="3"/>
      <c r="G568" s="3"/>
      <c r="H568" s="3"/>
      <c r="I568" s="3"/>
      <c r="J568" s="139"/>
      <c r="K568" s="139"/>
      <c r="L568" s="139"/>
      <c r="M568" s="139"/>
      <c r="N568" s="138"/>
      <c r="O568" s="3"/>
      <c r="P568" s="3"/>
      <c r="Q568" s="3"/>
      <c r="R568" s="3"/>
      <c r="S568" s="3"/>
      <c r="T568" s="3"/>
      <c r="AF568" s="91"/>
      <c r="AI568" s="91"/>
      <c r="AK568" s="91"/>
      <c r="AL568" s="91"/>
      <c r="AM568" s="131"/>
      <c r="AR568" s="35"/>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row>
    <row r="569" spans="1:70" s="14" customFormat="1" x14ac:dyDescent="0.25">
      <c r="A569" s="3"/>
      <c r="B569" s="3"/>
      <c r="C569" s="3"/>
      <c r="D569" s="3"/>
      <c r="E569" s="3"/>
      <c r="F569" s="3"/>
      <c r="G569" s="3"/>
      <c r="H569" s="3"/>
      <c r="I569" s="3"/>
      <c r="J569" s="139"/>
      <c r="K569" s="139"/>
      <c r="L569" s="139"/>
      <c r="M569" s="139"/>
      <c r="N569" s="138"/>
      <c r="O569" s="3"/>
      <c r="P569" s="3"/>
      <c r="Q569" s="3"/>
      <c r="R569" s="3"/>
      <c r="S569" s="3"/>
      <c r="T569" s="3"/>
      <c r="AF569" s="91"/>
      <c r="AI569" s="91"/>
      <c r="AK569" s="91"/>
      <c r="AL569" s="91"/>
      <c r="AM569" s="131"/>
      <c r="AR569" s="35"/>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row>
    <row r="570" spans="1:70" s="14" customFormat="1" x14ac:dyDescent="0.25">
      <c r="A570" s="3"/>
      <c r="B570" s="3"/>
      <c r="C570" s="3"/>
      <c r="D570" s="3"/>
      <c r="E570" s="3"/>
      <c r="F570" s="3"/>
      <c r="G570" s="3"/>
      <c r="H570" s="3"/>
      <c r="I570" s="3"/>
      <c r="J570" s="139"/>
      <c r="K570" s="139"/>
      <c r="L570" s="139"/>
      <c r="M570" s="139"/>
      <c r="N570" s="138"/>
      <c r="O570" s="3"/>
      <c r="P570" s="3"/>
      <c r="Q570" s="3"/>
      <c r="R570" s="3"/>
      <c r="S570" s="3"/>
      <c r="T570" s="3"/>
      <c r="AF570" s="91"/>
      <c r="AI570" s="91"/>
      <c r="AK570" s="91"/>
      <c r="AL570" s="91"/>
      <c r="AM570" s="131"/>
      <c r="AR570" s="35"/>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row>
    <row r="571" spans="1:70" s="14" customFormat="1" x14ac:dyDescent="0.25">
      <c r="A571" s="3"/>
      <c r="B571" s="3"/>
      <c r="C571" s="3"/>
      <c r="D571" s="3"/>
      <c r="E571" s="3"/>
      <c r="F571" s="3"/>
      <c r="G571" s="3"/>
      <c r="H571" s="3"/>
      <c r="I571" s="3"/>
      <c r="J571" s="139"/>
      <c r="K571" s="139"/>
      <c r="L571" s="139"/>
      <c r="M571" s="139"/>
      <c r="N571" s="138"/>
      <c r="O571" s="3"/>
      <c r="P571" s="3"/>
      <c r="Q571" s="3"/>
      <c r="R571" s="3"/>
      <c r="S571" s="3"/>
      <c r="T571" s="3"/>
      <c r="AF571" s="91"/>
      <c r="AI571" s="91"/>
      <c r="AK571" s="91"/>
      <c r="AL571" s="91"/>
      <c r="AM571" s="131"/>
      <c r="AR571" s="35"/>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row>
    <row r="572" spans="1:70" s="14" customFormat="1" x14ac:dyDescent="0.25">
      <c r="A572" s="3"/>
      <c r="B572" s="3"/>
      <c r="C572" s="3"/>
      <c r="D572" s="3"/>
      <c r="E572" s="3"/>
      <c r="F572" s="3"/>
      <c r="G572" s="3"/>
      <c r="H572" s="3"/>
      <c r="I572" s="3"/>
      <c r="J572" s="139"/>
      <c r="K572" s="139"/>
      <c r="L572" s="139"/>
      <c r="M572" s="139"/>
      <c r="N572" s="138"/>
      <c r="O572" s="3"/>
      <c r="P572" s="3"/>
      <c r="Q572" s="3"/>
      <c r="R572" s="3"/>
      <c r="S572" s="3"/>
      <c r="T572" s="3"/>
      <c r="AF572" s="91"/>
      <c r="AI572" s="91"/>
      <c r="AK572" s="91"/>
      <c r="AL572" s="91"/>
      <c r="AM572" s="131"/>
      <c r="AR572" s="35"/>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row>
    <row r="573" spans="1:70" s="14" customFormat="1" x14ac:dyDescent="0.25">
      <c r="A573" s="3"/>
      <c r="B573" s="3"/>
      <c r="C573" s="3"/>
      <c r="D573" s="3"/>
      <c r="E573" s="3"/>
      <c r="F573" s="3"/>
      <c r="G573" s="3"/>
      <c r="H573" s="3"/>
      <c r="I573" s="3"/>
      <c r="J573" s="139"/>
      <c r="K573" s="139"/>
      <c r="L573" s="139"/>
      <c r="M573" s="139"/>
      <c r="N573" s="138"/>
      <c r="O573" s="3"/>
      <c r="P573" s="3"/>
      <c r="Q573" s="3"/>
      <c r="R573" s="3"/>
      <c r="S573" s="3"/>
      <c r="T573" s="3"/>
      <c r="AF573" s="91"/>
      <c r="AI573" s="91"/>
      <c r="AK573" s="91"/>
      <c r="AL573" s="91"/>
      <c r="AM573" s="131"/>
      <c r="AR573" s="35"/>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row>
    <row r="574" spans="1:70" s="14" customFormat="1" x14ac:dyDescent="0.25">
      <c r="A574" s="3"/>
      <c r="B574" s="3"/>
      <c r="C574" s="3"/>
      <c r="D574" s="3"/>
      <c r="E574" s="3"/>
      <c r="F574" s="3"/>
      <c r="G574" s="3"/>
      <c r="H574" s="3"/>
      <c r="I574" s="3"/>
      <c r="J574" s="139"/>
      <c r="K574" s="139"/>
      <c r="L574" s="139"/>
      <c r="M574" s="139"/>
      <c r="N574" s="138"/>
      <c r="O574" s="3"/>
      <c r="P574" s="3"/>
      <c r="Q574" s="3"/>
      <c r="R574" s="3"/>
      <c r="S574" s="3"/>
      <c r="T574" s="3"/>
      <c r="AF574" s="91"/>
      <c r="AI574" s="91"/>
      <c r="AK574" s="91"/>
      <c r="AL574" s="91"/>
      <c r="AM574" s="131"/>
      <c r="AR574" s="35"/>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row>
    <row r="575" spans="1:70" s="14" customFormat="1" x14ac:dyDescent="0.25">
      <c r="A575" s="3"/>
      <c r="B575" s="3"/>
      <c r="C575" s="3"/>
      <c r="D575" s="3"/>
      <c r="E575" s="3"/>
      <c r="F575" s="3"/>
      <c r="G575" s="3"/>
      <c r="H575" s="3"/>
      <c r="I575" s="3"/>
      <c r="J575" s="139"/>
      <c r="K575" s="139"/>
      <c r="L575" s="139"/>
      <c r="M575" s="139"/>
      <c r="N575" s="138"/>
      <c r="O575" s="3"/>
      <c r="P575" s="3"/>
      <c r="Q575" s="3"/>
      <c r="R575" s="3"/>
      <c r="S575" s="3"/>
      <c r="T575" s="3"/>
      <c r="AF575" s="91"/>
      <c r="AI575" s="91"/>
      <c r="AK575" s="91"/>
      <c r="AL575" s="91"/>
      <c r="AM575" s="131"/>
      <c r="AR575" s="35"/>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row>
    <row r="576" spans="1:70" s="14" customFormat="1" x14ac:dyDescent="0.25">
      <c r="A576" s="3"/>
      <c r="B576" s="3"/>
      <c r="C576" s="3"/>
      <c r="D576" s="3"/>
      <c r="E576" s="3"/>
      <c r="F576" s="3"/>
      <c r="G576" s="3"/>
      <c r="H576" s="3"/>
      <c r="I576" s="3"/>
      <c r="J576" s="139"/>
      <c r="K576" s="139"/>
      <c r="L576" s="139"/>
      <c r="M576" s="139"/>
      <c r="N576" s="138"/>
      <c r="O576" s="3"/>
      <c r="P576" s="3"/>
      <c r="Q576" s="3"/>
      <c r="R576" s="3"/>
      <c r="S576" s="3"/>
      <c r="T576" s="3"/>
      <c r="AF576" s="91"/>
      <c r="AI576" s="91"/>
      <c r="AK576" s="91"/>
      <c r="AL576" s="91"/>
      <c r="AM576" s="131"/>
      <c r="AR576" s="35"/>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row>
    <row r="577" spans="1:70" s="14" customFormat="1" x14ac:dyDescent="0.25">
      <c r="A577" s="3"/>
      <c r="B577" s="3"/>
      <c r="C577" s="3"/>
      <c r="D577" s="3"/>
      <c r="E577" s="3"/>
      <c r="F577" s="3"/>
      <c r="G577" s="3"/>
      <c r="H577" s="3"/>
      <c r="I577" s="3"/>
      <c r="J577" s="139"/>
      <c r="K577" s="139"/>
      <c r="L577" s="139"/>
      <c r="M577" s="139"/>
      <c r="N577" s="138"/>
      <c r="O577" s="3"/>
      <c r="P577" s="3"/>
      <c r="Q577" s="3"/>
      <c r="R577" s="3"/>
      <c r="S577" s="3"/>
      <c r="T577" s="3"/>
      <c r="AF577" s="91"/>
      <c r="AI577" s="91"/>
      <c r="AK577" s="91"/>
      <c r="AL577" s="91"/>
      <c r="AM577" s="131"/>
      <c r="AR577" s="35"/>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row>
    <row r="578" spans="1:70" s="14" customFormat="1" x14ac:dyDescent="0.25">
      <c r="A578" s="3"/>
      <c r="B578" s="3"/>
      <c r="C578" s="3"/>
      <c r="D578" s="3"/>
      <c r="E578" s="3"/>
      <c r="F578" s="3"/>
      <c r="G578" s="3"/>
      <c r="H578" s="3"/>
      <c r="I578" s="3"/>
      <c r="J578" s="139"/>
      <c r="K578" s="139"/>
      <c r="L578" s="139"/>
      <c r="M578" s="139"/>
      <c r="N578" s="138"/>
      <c r="O578" s="3"/>
      <c r="P578" s="3"/>
      <c r="Q578" s="3"/>
      <c r="R578" s="3"/>
      <c r="S578" s="3"/>
      <c r="T578" s="3"/>
      <c r="AF578" s="91"/>
      <c r="AI578" s="91"/>
      <c r="AK578" s="91"/>
      <c r="AL578" s="91"/>
      <c r="AM578" s="131"/>
      <c r="AR578" s="35"/>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row>
    <row r="579" spans="1:70" s="14" customFormat="1" x14ac:dyDescent="0.25">
      <c r="A579" s="3"/>
      <c r="B579" s="3"/>
      <c r="C579" s="3"/>
      <c r="D579" s="3"/>
      <c r="E579" s="3"/>
      <c r="F579" s="3"/>
      <c r="G579" s="3"/>
      <c r="H579" s="3"/>
      <c r="I579" s="3"/>
      <c r="J579" s="139"/>
      <c r="K579" s="139"/>
      <c r="L579" s="139"/>
      <c r="M579" s="139"/>
      <c r="N579" s="138"/>
      <c r="O579" s="3"/>
      <c r="P579" s="3"/>
      <c r="Q579" s="3"/>
      <c r="R579" s="3"/>
      <c r="S579" s="3"/>
      <c r="T579" s="3"/>
      <c r="AF579" s="91"/>
      <c r="AI579" s="91"/>
      <c r="AK579" s="91"/>
      <c r="AL579" s="91"/>
      <c r="AM579" s="131"/>
      <c r="AR579" s="35"/>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row>
    <row r="580" spans="1:70" s="14" customFormat="1" x14ac:dyDescent="0.25">
      <c r="A580" s="3"/>
      <c r="B580" s="3"/>
      <c r="C580" s="3"/>
      <c r="D580" s="3"/>
      <c r="E580" s="3"/>
      <c r="F580" s="3"/>
      <c r="G580" s="3"/>
      <c r="H580" s="3"/>
      <c r="I580" s="3"/>
      <c r="J580" s="139"/>
      <c r="K580" s="139"/>
      <c r="L580" s="139"/>
      <c r="M580" s="139"/>
      <c r="N580" s="138"/>
      <c r="O580" s="3"/>
      <c r="P580" s="3"/>
      <c r="Q580" s="3"/>
      <c r="R580" s="3"/>
      <c r="S580" s="3"/>
      <c r="T580" s="3"/>
      <c r="AF580" s="91"/>
      <c r="AI580" s="91"/>
      <c r="AK580" s="91"/>
      <c r="AL580" s="91"/>
      <c r="AM580" s="131"/>
      <c r="AR580" s="35"/>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row>
    <row r="581" spans="1:70" s="14" customFormat="1" x14ac:dyDescent="0.25">
      <c r="A581" s="3"/>
      <c r="B581" s="3"/>
      <c r="C581" s="3"/>
      <c r="D581" s="3"/>
      <c r="E581" s="3"/>
      <c r="F581" s="3"/>
      <c r="G581" s="3"/>
      <c r="H581" s="3"/>
      <c r="I581" s="3"/>
      <c r="J581" s="139"/>
      <c r="K581" s="139"/>
      <c r="L581" s="139"/>
      <c r="M581" s="139"/>
      <c r="N581" s="138"/>
      <c r="O581" s="3"/>
      <c r="P581" s="3"/>
      <c r="Q581" s="3"/>
      <c r="R581" s="3"/>
      <c r="S581" s="3"/>
      <c r="T581" s="3"/>
      <c r="AF581" s="91"/>
      <c r="AI581" s="91"/>
      <c r="AK581" s="91"/>
      <c r="AL581" s="91"/>
      <c r="AM581" s="131"/>
      <c r="AR581" s="35"/>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row>
    <row r="582" spans="1:70" s="14" customFormat="1" x14ac:dyDescent="0.25">
      <c r="A582" s="3"/>
      <c r="B582" s="3"/>
      <c r="C582" s="3"/>
      <c r="D582" s="3"/>
      <c r="E582" s="3"/>
      <c r="F582" s="3"/>
      <c r="G582" s="3"/>
      <c r="H582" s="3"/>
      <c r="I582" s="3"/>
      <c r="J582" s="139"/>
      <c r="K582" s="139"/>
      <c r="L582" s="139"/>
      <c r="M582" s="139"/>
      <c r="N582" s="138"/>
      <c r="O582" s="3"/>
      <c r="P582" s="3"/>
      <c r="Q582" s="3"/>
      <c r="R582" s="3"/>
      <c r="S582" s="3"/>
      <c r="T582" s="3"/>
      <c r="AF582" s="91"/>
      <c r="AI582" s="91"/>
      <c r="AK582" s="91"/>
      <c r="AL582" s="91"/>
      <c r="AM582" s="131"/>
      <c r="AR582" s="35"/>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row>
    <row r="583" spans="1:70" s="14" customFormat="1" x14ac:dyDescent="0.25">
      <c r="A583" s="3"/>
      <c r="B583" s="3"/>
      <c r="C583" s="3"/>
      <c r="D583" s="3"/>
      <c r="E583" s="3"/>
      <c r="F583" s="3"/>
      <c r="G583" s="3"/>
      <c r="H583" s="3"/>
      <c r="I583" s="3"/>
      <c r="J583" s="139"/>
      <c r="K583" s="139"/>
      <c r="L583" s="139"/>
      <c r="M583" s="139"/>
      <c r="N583" s="138"/>
      <c r="O583" s="3"/>
      <c r="P583" s="3"/>
      <c r="Q583" s="3"/>
      <c r="R583" s="3"/>
      <c r="S583" s="3"/>
      <c r="T583" s="3"/>
      <c r="AF583" s="91"/>
      <c r="AI583" s="91"/>
      <c r="AK583" s="91"/>
      <c r="AL583" s="91"/>
      <c r="AM583" s="131"/>
      <c r="AR583" s="35"/>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row>
    <row r="584" spans="1:70" s="14" customFormat="1" x14ac:dyDescent="0.25">
      <c r="A584" s="3"/>
      <c r="B584" s="3"/>
      <c r="C584" s="3"/>
      <c r="D584" s="3"/>
      <c r="E584" s="3"/>
      <c r="F584" s="3"/>
      <c r="G584" s="3"/>
      <c r="H584" s="3"/>
      <c r="I584" s="3"/>
      <c r="J584" s="139"/>
      <c r="K584" s="139"/>
      <c r="L584" s="139"/>
      <c r="M584" s="139"/>
      <c r="N584" s="138"/>
      <c r="O584" s="3"/>
      <c r="P584" s="3"/>
      <c r="Q584" s="3"/>
      <c r="R584" s="3"/>
      <c r="S584" s="3"/>
      <c r="T584" s="3"/>
      <c r="AF584" s="91"/>
      <c r="AI584" s="91"/>
      <c r="AK584" s="91"/>
      <c r="AL584" s="91"/>
      <c r="AM584" s="131"/>
      <c r="AR584" s="35"/>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row>
    <row r="585" spans="1:70" s="14" customFormat="1" x14ac:dyDescent="0.25">
      <c r="A585" s="3"/>
      <c r="B585" s="3"/>
      <c r="C585" s="3"/>
      <c r="D585" s="3"/>
      <c r="E585" s="3"/>
      <c r="F585" s="3"/>
      <c r="G585" s="3"/>
      <c r="H585" s="3"/>
      <c r="I585" s="3"/>
      <c r="J585" s="139"/>
      <c r="K585" s="139"/>
      <c r="L585" s="139"/>
      <c r="M585" s="139"/>
      <c r="N585" s="138"/>
      <c r="O585" s="3"/>
      <c r="P585" s="3"/>
      <c r="Q585" s="3"/>
      <c r="R585" s="3"/>
      <c r="S585" s="3"/>
      <c r="T585" s="3"/>
      <c r="AF585" s="91"/>
      <c r="AI585" s="91"/>
      <c r="AK585" s="91"/>
      <c r="AL585" s="91"/>
      <c r="AM585" s="131"/>
      <c r="AR585" s="35"/>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row>
    <row r="586" spans="1:70" s="14" customFormat="1" x14ac:dyDescent="0.25">
      <c r="A586" s="3"/>
      <c r="B586" s="3"/>
      <c r="C586" s="3"/>
      <c r="D586" s="3"/>
      <c r="E586" s="3"/>
      <c r="F586" s="3"/>
      <c r="G586" s="3"/>
      <c r="H586" s="3"/>
      <c r="I586" s="3"/>
      <c r="J586" s="139"/>
      <c r="K586" s="139"/>
      <c r="L586" s="139"/>
      <c r="M586" s="139"/>
      <c r="N586" s="138"/>
      <c r="O586" s="3"/>
      <c r="P586" s="3"/>
      <c r="Q586" s="3"/>
      <c r="R586" s="3"/>
      <c r="S586" s="3"/>
      <c r="T586" s="3"/>
      <c r="AF586" s="91"/>
      <c r="AI586" s="91"/>
      <c r="AK586" s="91"/>
      <c r="AL586" s="91"/>
      <c r="AM586" s="131"/>
      <c r="AR586" s="35"/>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row>
    <row r="587" spans="1:70" s="14" customFormat="1" x14ac:dyDescent="0.25">
      <c r="A587" s="3"/>
      <c r="B587" s="3"/>
      <c r="C587" s="3"/>
      <c r="D587" s="3"/>
      <c r="E587" s="3"/>
      <c r="F587" s="3"/>
      <c r="G587" s="3"/>
      <c r="H587" s="3"/>
      <c r="I587" s="3"/>
      <c r="J587" s="139"/>
      <c r="K587" s="139"/>
      <c r="L587" s="139"/>
      <c r="M587" s="139"/>
      <c r="N587" s="138"/>
      <c r="O587" s="3"/>
      <c r="P587" s="3"/>
      <c r="Q587" s="3"/>
      <c r="R587" s="3"/>
      <c r="S587" s="3"/>
      <c r="T587" s="3"/>
      <c r="AF587" s="91"/>
      <c r="AI587" s="91"/>
      <c r="AK587" s="91"/>
      <c r="AL587" s="91"/>
      <c r="AM587" s="131"/>
      <c r="AR587" s="35"/>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row>
    <row r="588" spans="1:70" s="14" customFormat="1" x14ac:dyDescent="0.25">
      <c r="A588" s="3"/>
      <c r="B588" s="3"/>
      <c r="C588" s="3"/>
      <c r="D588" s="3"/>
      <c r="E588" s="3"/>
      <c r="F588" s="3"/>
      <c r="G588" s="3"/>
      <c r="H588" s="3"/>
      <c r="I588" s="3"/>
      <c r="J588" s="139"/>
      <c r="K588" s="139"/>
      <c r="L588" s="139"/>
      <c r="M588" s="139"/>
      <c r="N588" s="138"/>
      <c r="O588" s="3"/>
      <c r="P588" s="3"/>
      <c r="Q588" s="3"/>
      <c r="R588" s="3"/>
      <c r="S588" s="3"/>
      <c r="T588" s="3"/>
      <c r="AF588" s="91"/>
      <c r="AI588" s="91"/>
      <c r="AK588" s="91"/>
      <c r="AL588" s="91"/>
      <c r="AM588" s="131"/>
      <c r="AR588" s="35"/>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row>
    <row r="589" spans="1:70" s="14" customFormat="1" x14ac:dyDescent="0.25">
      <c r="A589" s="3"/>
      <c r="B589" s="3"/>
      <c r="C589" s="3"/>
      <c r="D589" s="3"/>
      <c r="E589" s="3"/>
      <c r="F589" s="3"/>
      <c r="G589" s="3"/>
      <c r="H589" s="3"/>
      <c r="I589" s="3"/>
      <c r="J589" s="139"/>
      <c r="K589" s="139"/>
      <c r="L589" s="139"/>
      <c r="M589" s="139"/>
      <c r="N589" s="138"/>
      <c r="O589" s="3"/>
      <c r="P589" s="3"/>
      <c r="Q589" s="3"/>
      <c r="R589" s="3"/>
      <c r="S589" s="3"/>
      <c r="T589" s="3"/>
      <c r="AF589" s="91"/>
      <c r="AI589" s="91"/>
      <c r="AK589" s="91"/>
      <c r="AL589" s="91"/>
      <c r="AM589" s="131"/>
      <c r="AR589" s="35"/>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row>
    <row r="590" spans="1:70" s="14" customFormat="1" x14ac:dyDescent="0.25">
      <c r="A590" s="3"/>
      <c r="B590" s="3"/>
      <c r="C590" s="3"/>
      <c r="D590" s="3"/>
      <c r="E590" s="3"/>
      <c r="F590" s="3"/>
      <c r="G590" s="3"/>
      <c r="H590" s="3"/>
      <c r="I590" s="3"/>
      <c r="J590" s="139"/>
      <c r="K590" s="139"/>
      <c r="L590" s="139"/>
      <c r="M590" s="139"/>
      <c r="N590" s="138"/>
      <c r="O590" s="3"/>
      <c r="P590" s="3"/>
      <c r="Q590" s="3"/>
      <c r="R590" s="3"/>
      <c r="S590" s="3"/>
      <c r="T590" s="3"/>
      <c r="AF590" s="91"/>
      <c r="AI590" s="91"/>
      <c r="AK590" s="91"/>
      <c r="AL590" s="91"/>
      <c r="AM590" s="131"/>
      <c r="AR590" s="35"/>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row>
    <row r="591" spans="1:70" s="14" customFormat="1" x14ac:dyDescent="0.25">
      <c r="A591" s="3"/>
      <c r="B591" s="3"/>
      <c r="C591" s="3"/>
      <c r="D591" s="3"/>
      <c r="E591" s="3"/>
      <c r="F591" s="3"/>
      <c r="G591" s="3"/>
      <c r="H591" s="3"/>
      <c r="I591" s="3"/>
      <c r="J591" s="139"/>
      <c r="K591" s="139"/>
      <c r="L591" s="139"/>
      <c r="M591" s="139"/>
      <c r="N591" s="138"/>
      <c r="O591" s="3"/>
      <c r="P591" s="3"/>
      <c r="Q591" s="3"/>
      <c r="R591" s="3"/>
      <c r="S591" s="3"/>
      <c r="T591" s="3"/>
      <c r="AF591" s="91"/>
      <c r="AI591" s="91"/>
      <c r="AK591" s="91"/>
      <c r="AL591" s="91"/>
      <c r="AM591" s="131"/>
      <c r="AR591" s="35"/>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row>
    <row r="592" spans="1:70" s="14" customFormat="1" x14ac:dyDescent="0.25">
      <c r="A592" s="3"/>
      <c r="B592" s="3"/>
      <c r="C592" s="3"/>
      <c r="D592" s="3"/>
      <c r="E592" s="3"/>
      <c r="F592" s="3"/>
      <c r="G592" s="3"/>
      <c r="H592" s="3"/>
      <c r="I592" s="3"/>
      <c r="J592" s="139"/>
      <c r="K592" s="139"/>
      <c r="L592" s="139"/>
      <c r="M592" s="139"/>
      <c r="N592" s="138"/>
      <c r="O592" s="3"/>
      <c r="P592" s="3"/>
      <c r="Q592" s="3"/>
      <c r="R592" s="3"/>
      <c r="S592" s="3"/>
      <c r="T592" s="3"/>
      <c r="AF592" s="91"/>
      <c r="AI592" s="91"/>
      <c r="AK592" s="91"/>
      <c r="AL592" s="91"/>
      <c r="AM592" s="131"/>
      <c r="AR592" s="35"/>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row>
    <row r="593" spans="1:70" s="14" customFormat="1" x14ac:dyDescent="0.25">
      <c r="A593" s="3"/>
      <c r="B593" s="3"/>
      <c r="C593" s="3"/>
      <c r="D593" s="3"/>
      <c r="E593" s="3"/>
      <c r="F593" s="3"/>
      <c r="G593" s="3"/>
      <c r="H593" s="3"/>
      <c r="I593" s="3"/>
      <c r="J593" s="139"/>
      <c r="K593" s="139"/>
      <c r="L593" s="139"/>
      <c r="M593" s="139"/>
      <c r="N593" s="138"/>
      <c r="O593" s="3"/>
      <c r="P593" s="3"/>
      <c r="Q593" s="3"/>
      <c r="R593" s="3"/>
      <c r="S593" s="3"/>
      <c r="T593" s="3"/>
      <c r="AF593" s="91"/>
      <c r="AI593" s="91"/>
      <c r="AK593" s="91"/>
      <c r="AL593" s="91"/>
      <c r="AM593" s="131"/>
      <c r="AR593" s="35"/>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row>
    <row r="594" spans="1:70" s="14" customFormat="1" x14ac:dyDescent="0.25">
      <c r="A594" s="3"/>
      <c r="B594" s="3"/>
      <c r="C594" s="3"/>
      <c r="D594" s="3"/>
      <c r="E594" s="3"/>
      <c r="F594" s="3"/>
      <c r="G594" s="3"/>
      <c r="H594" s="3"/>
      <c r="I594" s="3"/>
      <c r="J594" s="139"/>
      <c r="K594" s="139"/>
      <c r="L594" s="139"/>
      <c r="M594" s="139"/>
      <c r="N594" s="138"/>
      <c r="O594" s="3"/>
      <c r="P594" s="3"/>
      <c r="Q594" s="3"/>
      <c r="R594" s="3"/>
      <c r="S594" s="3"/>
      <c r="T594" s="3"/>
      <c r="AF594" s="91"/>
      <c r="AI594" s="91"/>
      <c r="AK594" s="91"/>
      <c r="AL594" s="91"/>
      <c r="AM594" s="131"/>
      <c r="AR594" s="35"/>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row>
    <row r="595" spans="1:70" s="14" customFormat="1" x14ac:dyDescent="0.25">
      <c r="A595" s="3"/>
      <c r="B595" s="3"/>
      <c r="C595" s="3"/>
      <c r="D595" s="3"/>
      <c r="E595" s="3"/>
      <c r="F595" s="3"/>
      <c r="G595" s="3"/>
      <c r="H595" s="3"/>
      <c r="I595" s="3"/>
      <c r="J595" s="139"/>
      <c r="K595" s="139"/>
      <c r="L595" s="139"/>
      <c r="M595" s="139"/>
      <c r="N595" s="138"/>
      <c r="O595" s="3"/>
      <c r="P595" s="3"/>
      <c r="Q595" s="3"/>
      <c r="R595" s="3"/>
      <c r="S595" s="3"/>
      <c r="T595" s="3"/>
      <c r="AF595" s="91"/>
      <c r="AI595" s="91"/>
      <c r="AK595" s="91"/>
      <c r="AL595" s="91"/>
      <c r="AM595" s="131"/>
      <c r="AR595" s="35"/>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row>
    <row r="596" spans="1:70" s="14" customFormat="1" x14ac:dyDescent="0.25">
      <c r="A596" s="3"/>
      <c r="B596" s="3"/>
      <c r="C596" s="3"/>
      <c r="D596" s="3"/>
      <c r="E596" s="3"/>
      <c r="F596" s="3"/>
      <c r="G596" s="3"/>
      <c r="H596" s="3"/>
      <c r="I596" s="3"/>
      <c r="J596" s="139"/>
      <c r="K596" s="139"/>
      <c r="L596" s="139"/>
      <c r="M596" s="139"/>
      <c r="N596" s="138"/>
      <c r="O596" s="3"/>
      <c r="P596" s="3"/>
      <c r="Q596" s="3"/>
      <c r="R596" s="3"/>
      <c r="S596" s="3"/>
      <c r="T596" s="3"/>
      <c r="AF596" s="91"/>
      <c r="AI596" s="91"/>
      <c r="AK596" s="91"/>
      <c r="AL596" s="91"/>
      <c r="AM596" s="131"/>
      <c r="AR596" s="35"/>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row>
    <row r="597" spans="1:70" s="14" customFormat="1" x14ac:dyDescent="0.25">
      <c r="A597" s="3"/>
      <c r="B597" s="3"/>
      <c r="C597" s="3"/>
      <c r="D597" s="3"/>
      <c r="E597" s="3"/>
      <c r="F597" s="3"/>
      <c r="G597" s="3"/>
      <c r="H597" s="3"/>
      <c r="I597" s="3"/>
      <c r="J597" s="139"/>
      <c r="K597" s="139"/>
      <c r="L597" s="139"/>
      <c r="M597" s="139"/>
      <c r="N597" s="138"/>
      <c r="O597" s="3"/>
      <c r="P597" s="3"/>
      <c r="Q597" s="3"/>
      <c r="R597" s="3"/>
      <c r="S597" s="3"/>
      <c r="T597" s="3"/>
      <c r="AF597" s="91"/>
      <c r="AI597" s="91"/>
      <c r="AK597" s="91"/>
      <c r="AL597" s="91"/>
      <c r="AM597" s="131"/>
      <c r="AR597" s="35"/>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row>
    <row r="598" spans="1:70" s="14" customFormat="1" x14ac:dyDescent="0.25">
      <c r="A598" s="3"/>
      <c r="B598" s="3"/>
      <c r="C598" s="3"/>
      <c r="D598" s="3"/>
      <c r="E598" s="3"/>
      <c r="F598" s="3"/>
      <c r="G598" s="3"/>
      <c r="H598" s="3"/>
      <c r="I598" s="3"/>
      <c r="J598" s="139"/>
      <c r="K598" s="139"/>
      <c r="L598" s="139"/>
      <c r="M598" s="139"/>
      <c r="N598" s="138"/>
      <c r="O598" s="3"/>
      <c r="P598" s="3"/>
      <c r="Q598" s="3"/>
      <c r="R598" s="3"/>
      <c r="S598" s="3"/>
      <c r="T598" s="3"/>
      <c r="AF598" s="91"/>
      <c r="AI598" s="91"/>
      <c r="AK598" s="91"/>
      <c r="AL598" s="91"/>
      <c r="AM598" s="131"/>
      <c r="AR598" s="35"/>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row>
    <row r="599" spans="1:70" s="14" customFormat="1" x14ac:dyDescent="0.25">
      <c r="A599" s="3"/>
      <c r="B599" s="3"/>
      <c r="C599" s="3"/>
      <c r="D599" s="3"/>
      <c r="E599" s="3"/>
      <c r="F599" s="3"/>
      <c r="G599" s="3"/>
      <c r="H599" s="3"/>
      <c r="I599" s="3"/>
      <c r="J599" s="139"/>
      <c r="K599" s="139"/>
      <c r="L599" s="139"/>
      <c r="M599" s="139"/>
      <c r="N599" s="138"/>
      <c r="O599" s="3"/>
      <c r="P599" s="3"/>
      <c r="Q599" s="3"/>
      <c r="R599" s="3"/>
      <c r="S599" s="3"/>
      <c r="T599" s="3"/>
      <c r="AF599" s="91"/>
      <c r="AI599" s="91"/>
      <c r="AK599" s="91"/>
      <c r="AL599" s="91"/>
      <c r="AM599" s="131"/>
      <c r="AR599" s="35"/>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row>
    <row r="600" spans="1:70" s="14" customFormat="1" x14ac:dyDescent="0.25">
      <c r="A600" s="3"/>
      <c r="B600" s="3"/>
      <c r="C600" s="3"/>
      <c r="D600" s="3"/>
      <c r="E600" s="3"/>
      <c r="F600" s="3"/>
      <c r="G600" s="3"/>
      <c r="H600" s="3"/>
      <c r="I600" s="3"/>
      <c r="J600" s="139"/>
      <c r="K600" s="139"/>
      <c r="L600" s="139"/>
      <c r="M600" s="139"/>
      <c r="N600" s="138"/>
      <c r="O600" s="3"/>
      <c r="P600" s="3"/>
      <c r="Q600" s="3"/>
      <c r="R600" s="3"/>
      <c r="S600" s="3"/>
      <c r="T600" s="3"/>
      <c r="AF600" s="91"/>
      <c r="AI600" s="91"/>
      <c r="AK600" s="91"/>
      <c r="AL600" s="91"/>
      <c r="AM600" s="131"/>
      <c r="AR600" s="35"/>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row>
    <row r="601" spans="1:70" s="14" customFormat="1" x14ac:dyDescent="0.25">
      <c r="A601" s="3"/>
      <c r="B601" s="3"/>
      <c r="C601" s="3"/>
      <c r="D601" s="3"/>
      <c r="E601" s="3"/>
      <c r="F601" s="3"/>
      <c r="G601" s="3"/>
      <c r="H601" s="3"/>
      <c r="I601" s="3"/>
      <c r="J601" s="139"/>
      <c r="K601" s="139"/>
      <c r="L601" s="139"/>
      <c r="M601" s="139"/>
      <c r="N601" s="138"/>
      <c r="O601" s="3"/>
      <c r="P601" s="3"/>
      <c r="Q601" s="3"/>
      <c r="R601" s="3"/>
      <c r="S601" s="3"/>
      <c r="T601" s="3"/>
      <c r="AF601" s="91"/>
      <c r="AI601" s="91"/>
      <c r="AK601" s="91"/>
      <c r="AL601" s="91"/>
      <c r="AM601" s="131"/>
      <c r="AR601" s="35"/>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row>
    <row r="602" spans="1:70" s="14" customFormat="1" x14ac:dyDescent="0.25">
      <c r="A602" s="3"/>
      <c r="B602" s="3"/>
      <c r="C602" s="3"/>
      <c r="D602" s="3"/>
      <c r="E602" s="3"/>
      <c r="F602" s="3"/>
      <c r="G602" s="3"/>
      <c r="H602" s="3"/>
      <c r="I602" s="3"/>
      <c r="J602" s="139"/>
      <c r="K602" s="139"/>
      <c r="L602" s="139"/>
      <c r="M602" s="139"/>
      <c r="N602" s="138"/>
      <c r="O602" s="3"/>
      <c r="P602" s="3"/>
      <c r="Q602" s="3"/>
      <c r="R602" s="3"/>
      <c r="S602" s="3"/>
      <c r="T602" s="3"/>
      <c r="AF602" s="91"/>
      <c r="AI602" s="91"/>
      <c r="AK602" s="91"/>
      <c r="AL602" s="91"/>
      <c r="AM602" s="131"/>
      <c r="AR602" s="35"/>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row>
    <row r="603" spans="1:70" s="14" customFormat="1" x14ac:dyDescent="0.25">
      <c r="A603" s="3"/>
      <c r="B603" s="3"/>
      <c r="C603" s="3"/>
      <c r="D603" s="3"/>
      <c r="E603" s="3"/>
      <c r="F603" s="3"/>
      <c r="G603" s="3"/>
      <c r="H603" s="3"/>
      <c r="I603" s="3"/>
      <c r="J603" s="139"/>
      <c r="K603" s="139"/>
      <c r="L603" s="139"/>
      <c r="M603" s="139"/>
      <c r="N603" s="138"/>
      <c r="O603" s="3"/>
      <c r="P603" s="3"/>
      <c r="Q603" s="3"/>
      <c r="R603" s="3"/>
      <c r="S603" s="3"/>
      <c r="T603" s="3"/>
      <c r="AF603" s="91"/>
      <c r="AI603" s="91"/>
      <c r="AK603" s="91"/>
      <c r="AL603" s="91"/>
      <c r="AM603" s="131"/>
      <c r="AR603" s="35"/>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row>
    <row r="604" spans="1:70" s="14" customFormat="1" x14ac:dyDescent="0.25">
      <c r="A604" s="3"/>
      <c r="B604" s="3"/>
      <c r="C604" s="3"/>
      <c r="D604" s="3"/>
      <c r="E604" s="3"/>
      <c r="F604" s="3"/>
      <c r="G604" s="3"/>
      <c r="H604" s="3"/>
      <c r="I604" s="3"/>
      <c r="J604" s="139"/>
      <c r="K604" s="139"/>
      <c r="L604" s="139"/>
      <c r="M604" s="139"/>
      <c r="N604" s="138"/>
      <c r="O604" s="3"/>
      <c r="P604" s="3"/>
      <c r="Q604" s="3"/>
      <c r="R604" s="3"/>
      <c r="S604" s="3"/>
      <c r="T604" s="3"/>
      <c r="AF604" s="91"/>
      <c r="AI604" s="91"/>
      <c r="AK604" s="91"/>
      <c r="AL604" s="91"/>
      <c r="AM604" s="131"/>
      <c r="AR604" s="35"/>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row>
    <row r="605" spans="1:70" s="14" customFormat="1" x14ac:dyDescent="0.25">
      <c r="A605" s="3"/>
      <c r="B605" s="3"/>
      <c r="C605" s="3"/>
      <c r="D605" s="3"/>
      <c r="E605" s="3"/>
      <c r="F605" s="3"/>
      <c r="G605" s="3"/>
      <c r="H605" s="3"/>
      <c r="I605" s="3"/>
      <c r="J605" s="139"/>
      <c r="K605" s="139"/>
      <c r="L605" s="139"/>
      <c r="M605" s="139"/>
      <c r="N605" s="138"/>
      <c r="O605" s="3"/>
      <c r="P605" s="3"/>
      <c r="Q605" s="3"/>
      <c r="R605" s="3"/>
      <c r="S605" s="3"/>
      <c r="T605" s="3"/>
      <c r="AF605" s="91"/>
      <c r="AI605" s="91"/>
      <c r="AK605" s="91"/>
      <c r="AL605" s="91"/>
      <c r="AM605" s="131"/>
      <c r="AR605" s="35"/>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row>
    <row r="606" spans="1:70" s="14" customFormat="1" x14ac:dyDescent="0.25">
      <c r="A606" s="3"/>
      <c r="B606" s="3"/>
      <c r="C606" s="3"/>
      <c r="D606" s="3"/>
      <c r="E606" s="3"/>
      <c r="F606" s="3"/>
      <c r="G606" s="3"/>
      <c r="H606" s="3"/>
      <c r="I606" s="3"/>
      <c r="J606" s="139"/>
      <c r="K606" s="139"/>
      <c r="L606" s="139"/>
      <c r="M606" s="139"/>
      <c r="N606" s="138"/>
      <c r="O606" s="3"/>
      <c r="P606" s="3"/>
      <c r="Q606" s="3"/>
      <c r="R606" s="3"/>
      <c r="S606" s="3"/>
      <c r="T606" s="3"/>
      <c r="AF606" s="91"/>
      <c r="AI606" s="91"/>
      <c r="AK606" s="91"/>
      <c r="AL606" s="91"/>
      <c r="AM606" s="131"/>
      <c r="AR606" s="35"/>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row>
    <row r="607" spans="1:70" s="14" customFormat="1" x14ac:dyDescent="0.25">
      <c r="A607" s="3"/>
      <c r="B607" s="3"/>
      <c r="C607" s="3"/>
      <c r="D607" s="3"/>
      <c r="E607" s="3"/>
      <c r="F607" s="3"/>
      <c r="G607" s="3"/>
      <c r="H607" s="3"/>
      <c r="I607" s="3"/>
      <c r="J607" s="139"/>
      <c r="K607" s="139"/>
      <c r="L607" s="139"/>
      <c r="M607" s="139"/>
      <c r="N607" s="138"/>
      <c r="O607" s="3"/>
      <c r="P607" s="3"/>
      <c r="Q607" s="3"/>
      <c r="R607" s="3"/>
      <c r="S607" s="3"/>
      <c r="T607" s="3"/>
      <c r="AF607" s="91"/>
      <c r="AI607" s="91"/>
      <c r="AK607" s="91"/>
      <c r="AL607" s="91"/>
      <c r="AM607" s="131"/>
      <c r="AR607" s="35"/>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row>
    <row r="608" spans="1:70" s="14" customFormat="1" x14ac:dyDescent="0.25">
      <c r="A608" s="3"/>
      <c r="B608" s="3"/>
      <c r="C608" s="3"/>
      <c r="D608" s="3"/>
      <c r="E608" s="3"/>
      <c r="F608" s="3"/>
      <c r="G608" s="3"/>
      <c r="H608" s="3"/>
      <c r="I608" s="3"/>
      <c r="J608" s="139"/>
      <c r="K608" s="139"/>
      <c r="L608" s="139"/>
      <c r="M608" s="139"/>
      <c r="N608" s="138"/>
      <c r="O608" s="3"/>
      <c r="P608" s="3"/>
      <c r="Q608" s="3"/>
      <c r="R608" s="3"/>
      <c r="S608" s="3"/>
      <c r="T608" s="3"/>
      <c r="AF608" s="91"/>
      <c r="AI608" s="91"/>
      <c r="AK608" s="91"/>
      <c r="AL608" s="91"/>
      <c r="AM608" s="131"/>
      <c r="AR608" s="35"/>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row>
    <row r="609" spans="1:70" s="14" customFormat="1" x14ac:dyDescent="0.25">
      <c r="A609" s="3"/>
      <c r="B609" s="3"/>
      <c r="C609" s="3"/>
      <c r="D609" s="3"/>
      <c r="E609" s="3"/>
      <c r="F609" s="3"/>
      <c r="G609" s="3"/>
      <c r="H609" s="3"/>
      <c r="I609" s="3"/>
      <c r="J609" s="139"/>
      <c r="K609" s="139"/>
      <c r="L609" s="139"/>
      <c r="M609" s="139"/>
      <c r="N609" s="138"/>
      <c r="O609" s="3"/>
      <c r="P609" s="3"/>
      <c r="Q609" s="3"/>
      <c r="R609" s="3"/>
      <c r="S609" s="3"/>
      <c r="T609" s="3"/>
      <c r="AF609" s="91"/>
      <c r="AI609" s="91"/>
      <c r="AK609" s="91"/>
      <c r="AL609" s="91"/>
      <c r="AM609" s="131"/>
      <c r="AR609" s="35"/>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row>
    <row r="610" spans="1:70" s="14" customFormat="1" x14ac:dyDescent="0.25">
      <c r="A610" s="3"/>
      <c r="B610" s="3"/>
      <c r="C610" s="3"/>
      <c r="D610" s="3"/>
      <c r="E610" s="3"/>
      <c r="F610" s="3"/>
      <c r="G610" s="3"/>
      <c r="H610" s="3"/>
      <c r="I610" s="3"/>
      <c r="J610" s="139"/>
      <c r="K610" s="139"/>
      <c r="L610" s="139"/>
      <c r="M610" s="139"/>
      <c r="N610" s="138"/>
      <c r="O610" s="3"/>
      <c r="P610" s="3"/>
      <c r="Q610" s="3"/>
      <c r="R610" s="3"/>
      <c r="S610" s="3"/>
      <c r="T610" s="3"/>
      <c r="AF610" s="91"/>
      <c r="AI610" s="91"/>
      <c r="AK610" s="91"/>
      <c r="AL610" s="91"/>
      <c r="AM610" s="131"/>
      <c r="AR610" s="35"/>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row>
    <row r="611" spans="1:70" s="14" customFormat="1" x14ac:dyDescent="0.25">
      <c r="A611" s="3"/>
      <c r="B611" s="3"/>
      <c r="C611" s="3"/>
      <c r="D611" s="3"/>
      <c r="E611" s="3"/>
      <c r="F611" s="3"/>
      <c r="G611" s="3"/>
      <c r="H611" s="3"/>
      <c r="I611" s="3"/>
      <c r="J611" s="139"/>
      <c r="K611" s="139"/>
      <c r="L611" s="139"/>
      <c r="M611" s="139"/>
      <c r="N611" s="138"/>
      <c r="O611" s="3"/>
      <c r="P611" s="3"/>
      <c r="Q611" s="3"/>
      <c r="R611" s="3"/>
      <c r="S611" s="3"/>
      <c r="T611" s="3"/>
      <c r="AF611" s="91"/>
      <c r="AI611" s="91"/>
      <c r="AK611" s="91"/>
      <c r="AL611" s="91"/>
      <c r="AM611" s="131"/>
      <c r="AR611" s="35"/>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row>
    <row r="612" spans="1:70" s="14" customFormat="1" x14ac:dyDescent="0.25">
      <c r="A612" s="3"/>
      <c r="B612" s="3"/>
      <c r="C612" s="3"/>
      <c r="D612" s="3"/>
      <c r="E612" s="3"/>
      <c r="F612" s="3"/>
      <c r="G612" s="3"/>
      <c r="H612" s="3"/>
      <c r="I612" s="3"/>
      <c r="J612" s="139"/>
      <c r="K612" s="139"/>
      <c r="L612" s="139"/>
      <c r="M612" s="139"/>
      <c r="N612" s="138"/>
      <c r="O612" s="3"/>
      <c r="P612" s="3"/>
      <c r="Q612" s="3"/>
      <c r="R612" s="3"/>
      <c r="S612" s="3"/>
      <c r="T612" s="3"/>
      <c r="AF612" s="91"/>
      <c r="AI612" s="91"/>
      <c r="AK612" s="91"/>
      <c r="AL612" s="91"/>
      <c r="AM612" s="131"/>
      <c r="AR612" s="35"/>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row>
    <row r="613" spans="1:70" s="14" customFormat="1" x14ac:dyDescent="0.25">
      <c r="A613" s="3"/>
      <c r="B613" s="3"/>
      <c r="C613" s="3"/>
      <c r="D613" s="3"/>
      <c r="E613" s="3"/>
      <c r="F613" s="3"/>
      <c r="G613" s="3"/>
      <c r="H613" s="3"/>
      <c r="I613" s="3"/>
      <c r="J613" s="139"/>
      <c r="K613" s="139"/>
      <c r="L613" s="139"/>
      <c r="M613" s="139"/>
      <c r="N613" s="138"/>
      <c r="O613" s="3"/>
      <c r="P613" s="3"/>
      <c r="Q613" s="3"/>
      <c r="R613" s="3"/>
      <c r="S613" s="3"/>
      <c r="T613" s="3"/>
      <c r="AF613" s="91"/>
      <c r="AI613" s="91"/>
      <c r="AK613" s="91"/>
      <c r="AL613" s="91"/>
      <c r="AM613" s="131"/>
      <c r="AR613" s="35"/>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row>
    <row r="614" spans="1:70" s="14" customFormat="1" x14ac:dyDescent="0.25">
      <c r="A614" s="3"/>
      <c r="B614" s="3"/>
      <c r="C614" s="3"/>
      <c r="D614" s="3"/>
      <c r="E614" s="3"/>
      <c r="F614" s="3"/>
      <c r="G614" s="3"/>
      <c r="H614" s="3"/>
      <c r="I614" s="3"/>
      <c r="J614" s="139"/>
      <c r="K614" s="139"/>
      <c r="L614" s="139"/>
      <c r="M614" s="139"/>
      <c r="N614" s="138"/>
      <c r="O614" s="3"/>
      <c r="P614" s="3"/>
      <c r="Q614" s="3"/>
      <c r="R614" s="3"/>
      <c r="S614" s="3"/>
      <c r="T614" s="3"/>
      <c r="AF614" s="91"/>
      <c r="AI614" s="91"/>
      <c r="AK614" s="91"/>
      <c r="AL614" s="91"/>
      <c r="AM614" s="131"/>
      <c r="AR614" s="35"/>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row>
    <row r="615" spans="1:70" s="14" customFormat="1" x14ac:dyDescent="0.25">
      <c r="A615" s="3"/>
      <c r="B615" s="3"/>
      <c r="C615" s="3"/>
      <c r="D615" s="3"/>
      <c r="E615" s="3"/>
      <c r="F615" s="3"/>
      <c r="G615" s="3"/>
      <c r="H615" s="3"/>
      <c r="I615" s="3"/>
      <c r="J615" s="139"/>
      <c r="K615" s="139"/>
      <c r="L615" s="139"/>
      <c r="M615" s="139"/>
      <c r="N615" s="138"/>
      <c r="O615" s="3"/>
      <c r="P615" s="3"/>
      <c r="Q615" s="3"/>
      <c r="R615" s="3"/>
      <c r="S615" s="3"/>
      <c r="T615" s="3"/>
      <c r="AF615" s="91"/>
      <c r="AI615" s="91"/>
      <c r="AK615" s="91"/>
      <c r="AL615" s="91"/>
      <c r="AM615" s="131"/>
      <c r="AR615" s="35"/>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row>
    <row r="616" spans="1:70" s="14" customFormat="1" x14ac:dyDescent="0.25">
      <c r="A616" s="3"/>
      <c r="B616" s="3"/>
      <c r="C616" s="3"/>
      <c r="D616" s="3"/>
      <c r="E616" s="3"/>
      <c r="F616" s="3"/>
      <c r="G616" s="3"/>
      <c r="H616" s="3"/>
      <c r="I616" s="3"/>
      <c r="J616" s="139"/>
      <c r="K616" s="139"/>
      <c r="L616" s="139"/>
      <c r="M616" s="139"/>
      <c r="N616" s="138"/>
      <c r="O616" s="3"/>
      <c r="P616" s="3"/>
      <c r="Q616" s="3"/>
      <c r="R616" s="3"/>
      <c r="S616" s="3"/>
      <c r="T616" s="3"/>
      <c r="AF616" s="91"/>
      <c r="AI616" s="91"/>
      <c r="AK616" s="91"/>
      <c r="AL616" s="91"/>
      <c r="AM616" s="131"/>
      <c r="AR616" s="35"/>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row>
    <row r="617" spans="1:70" s="14" customFormat="1" x14ac:dyDescent="0.25">
      <c r="A617" s="3"/>
      <c r="B617" s="3"/>
      <c r="C617" s="3"/>
      <c r="D617" s="3"/>
      <c r="E617" s="3"/>
      <c r="F617" s="3"/>
      <c r="G617" s="3"/>
      <c r="H617" s="3"/>
      <c r="I617" s="3"/>
      <c r="J617" s="139"/>
      <c r="K617" s="139"/>
      <c r="L617" s="139"/>
      <c r="M617" s="139"/>
      <c r="N617" s="138"/>
      <c r="O617" s="3"/>
      <c r="P617" s="3"/>
      <c r="Q617" s="3"/>
      <c r="R617" s="3"/>
      <c r="S617" s="3"/>
      <c r="T617" s="3"/>
      <c r="AF617" s="91"/>
      <c r="AI617" s="91"/>
      <c r="AK617" s="91"/>
      <c r="AL617" s="91"/>
      <c r="AM617" s="131"/>
      <c r="AR617" s="35"/>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row>
    <row r="618" spans="1:70" s="14" customFormat="1" x14ac:dyDescent="0.25">
      <c r="A618" s="3"/>
      <c r="B618" s="3"/>
      <c r="C618" s="3"/>
      <c r="D618" s="3"/>
      <c r="E618" s="3"/>
      <c r="F618" s="3"/>
      <c r="G618" s="3"/>
      <c r="H618" s="3"/>
      <c r="I618" s="3"/>
      <c r="J618" s="139"/>
      <c r="K618" s="139"/>
      <c r="L618" s="139"/>
      <c r="M618" s="139"/>
      <c r="N618" s="138"/>
      <c r="O618" s="3"/>
      <c r="P618" s="3"/>
      <c r="Q618" s="3"/>
      <c r="R618" s="3"/>
      <c r="S618" s="3"/>
      <c r="T618" s="3"/>
      <c r="AF618" s="91"/>
      <c r="AI618" s="91"/>
      <c r="AK618" s="91"/>
      <c r="AL618" s="91"/>
      <c r="AM618" s="131"/>
      <c r="AR618" s="35"/>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row>
    <row r="619" spans="1:70" s="14" customFormat="1" x14ac:dyDescent="0.25">
      <c r="A619" s="3"/>
      <c r="B619" s="3"/>
      <c r="C619" s="3"/>
      <c r="D619" s="3"/>
      <c r="E619" s="3"/>
      <c r="F619" s="3"/>
      <c r="G619" s="3"/>
      <c r="H619" s="3"/>
      <c r="I619" s="3"/>
      <c r="J619" s="139"/>
      <c r="K619" s="139"/>
      <c r="L619" s="139"/>
      <c r="M619" s="139"/>
      <c r="N619" s="138"/>
      <c r="O619" s="3"/>
      <c r="P619" s="3"/>
      <c r="Q619" s="3"/>
      <c r="R619" s="3"/>
      <c r="S619" s="3"/>
      <c r="T619" s="3"/>
      <c r="AF619" s="91"/>
      <c r="AI619" s="91"/>
      <c r="AK619" s="91"/>
      <c r="AL619" s="91"/>
      <c r="AM619" s="131"/>
      <c r="AR619" s="35"/>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row>
    <row r="620" spans="1:70" s="14" customFormat="1" x14ac:dyDescent="0.25">
      <c r="A620" s="3"/>
      <c r="B620" s="3"/>
      <c r="C620" s="3"/>
      <c r="D620" s="3"/>
      <c r="E620" s="3"/>
      <c r="F620" s="3"/>
      <c r="G620" s="3"/>
      <c r="H620" s="3"/>
      <c r="I620" s="3"/>
      <c r="J620" s="139"/>
      <c r="K620" s="139"/>
      <c r="L620" s="139"/>
      <c r="M620" s="139"/>
      <c r="N620" s="138"/>
      <c r="O620" s="3"/>
      <c r="P620" s="3"/>
      <c r="Q620" s="3"/>
      <c r="R620" s="3"/>
      <c r="S620" s="3"/>
      <c r="T620" s="3"/>
      <c r="AF620" s="91"/>
      <c r="AI620" s="91"/>
      <c r="AK620" s="91"/>
      <c r="AL620" s="91"/>
      <c r="AM620" s="131"/>
      <c r="AR620" s="35"/>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row>
    <row r="621" spans="1:70" s="14" customFormat="1" x14ac:dyDescent="0.25">
      <c r="A621" s="3"/>
      <c r="B621" s="3"/>
      <c r="C621" s="3"/>
      <c r="D621" s="3"/>
      <c r="E621" s="3"/>
      <c r="F621" s="3"/>
      <c r="G621" s="3"/>
      <c r="H621" s="3"/>
      <c r="I621" s="3"/>
      <c r="J621" s="139"/>
      <c r="K621" s="139"/>
      <c r="L621" s="139"/>
      <c r="M621" s="139"/>
      <c r="N621" s="138"/>
      <c r="O621" s="3"/>
      <c r="P621" s="3"/>
      <c r="Q621" s="3"/>
      <c r="R621" s="3"/>
      <c r="S621" s="3"/>
      <c r="T621" s="3"/>
      <c r="AF621" s="91"/>
      <c r="AI621" s="91"/>
      <c r="AK621" s="91"/>
      <c r="AL621" s="91"/>
      <c r="AM621" s="131"/>
      <c r="AR621" s="35"/>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row>
    <row r="622" spans="1:70" s="14" customFormat="1" x14ac:dyDescent="0.25">
      <c r="A622" s="3"/>
      <c r="B622" s="3"/>
      <c r="C622" s="3"/>
      <c r="D622" s="3"/>
      <c r="E622" s="3"/>
      <c r="F622" s="3"/>
      <c r="G622" s="3"/>
      <c r="H622" s="3"/>
      <c r="I622" s="3"/>
      <c r="J622" s="139"/>
      <c r="K622" s="139"/>
      <c r="L622" s="139"/>
      <c r="M622" s="139"/>
      <c r="N622" s="138"/>
      <c r="O622" s="3"/>
      <c r="P622" s="3"/>
      <c r="Q622" s="3"/>
      <c r="R622" s="3"/>
      <c r="S622" s="3"/>
      <c r="T622" s="3"/>
      <c r="AF622" s="91"/>
      <c r="AI622" s="91"/>
      <c r="AK622" s="91"/>
      <c r="AL622" s="91"/>
      <c r="AM622" s="131"/>
      <c r="AR622" s="35"/>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row>
    <row r="623" spans="1:70" s="14" customFormat="1" x14ac:dyDescent="0.25">
      <c r="A623" s="3"/>
      <c r="B623" s="3"/>
      <c r="C623" s="3"/>
      <c r="D623" s="3"/>
      <c r="E623" s="3"/>
      <c r="F623" s="3"/>
      <c r="G623" s="3"/>
      <c r="H623" s="3"/>
      <c r="I623" s="3"/>
      <c r="J623" s="139"/>
      <c r="K623" s="139"/>
      <c r="L623" s="139"/>
      <c r="M623" s="139"/>
      <c r="N623" s="138"/>
      <c r="O623" s="3"/>
      <c r="P623" s="3"/>
      <c r="Q623" s="3"/>
      <c r="R623" s="3"/>
      <c r="S623" s="3"/>
      <c r="T623" s="3"/>
      <c r="AF623" s="91"/>
      <c r="AI623" s="91"/>
      <c r="AK623" s="91"/>
      <c r="AL623" s="91"/>
      <c r="AM623" s="131"/>
      <c r="AR623" s="35"/>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row>
    <row r="624" spans="1:70" s="14" customFormat="1" x14ac:dyDescent="0.25">
      <c r="A624" s="3"/>
      <c r="B624" s="3"/>
      <c r="C624" s="3"/>
      <c r="D624" s="3"/>
      <c r="E624" s="3"/>
      <c r="F624" s="3"/>
      <c r="G624" s="3"/>
      <c r="H624" s="3"/>
      <c r="I624" s="3"/>
      <c r="J624" s="139"/>
      <c r="K624" s="139"/>
      <c r="L624" s="139"/>
      <c r="M624" s="139"/>
      <c r="N624" s="138"/>
      <c r="O624" s="3"/>
      <c r="P624" s="3"/>
      <c r="Q624" s="3"/>
      <c r="R624" s="3"/>
      <c r="S624" s="3"/>
      <c r="T624" s="3"/>
      <c r="AF624" s="91"/>
      <c r="AI624" s="91"/>
      <c r="AK624" s="91"/>
      <c r="AL624" s="91"/>
      <c r="AM624" s="131"/>
      <c r="AR624" s="35"/>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row>
    <row r="625" spans="1:70" s="14" customFormat="1" x14ac:dyDescent="0.25">
      <c r="A625" s="3"/>
      <c r="B625" s="3"/>
      <c r="C625" s="3"/>
      <c r="D625" s="3"/>
      <c r="E625" s="3"/>
      <c r="F625" s="3"/>
      <c r="G625" s="3"/>
      <c r="H625" s="3"/>
      <c r="I625" s="3"/>
      <c r="J625" s="139"/>
      <c r="K625" s="139"/>
      <c r="L625" s="139"/>
      <c r="M625" s="139"/>
      <c r="N625" s="138"/>
      <c r="O625" s="3"/>
      <c r="P625" s="3"/>
      <c r="Q625" s="3"/>
      <c r="R625" s="3"/>
      <c r="S625" s="3"/>
      <c r="T625" s="3"/>
      <c r="AF625" s="91"/>
      <c r="AI625" s="91"/>
      <c r="AK625" s="91"/>
      <c r="AL625" s="91"/>
      <c r="AM625" s="131"/>
      <c r="AR625" s="35"/>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row>
    <row r="626" spans="1:70" s="14" customFormat="1" x14ac:dyDescent="0.25">
      <c r="A626" s="3"/>
      <c r="B626" s="3"/>
      <c r="C626" s="3"/>
      <c r="D626" s="3"/>
      <c r="E626" s="3"/>
      <c r="F626" s="3"/>
      <c r="G626" s="3"/>
      <c r="H626" s="3"/>
      <c r="I626" s="3"/>
      <c r="J626" s="139"/>
      <c r="K626" s="139"/>
      <c r="L626" s="139"/>
      <c r="M626" s="139"/>
      <c r="N626" s="138"/>
      <c r="O626" s="3"/>
      <c r="P626" s="3"/>
      <c r="Q626" s="3"/>
      <c r="R626" s="3"/>
      <c r="S626" s="3"/>
      <c r="T626" s="3"/>
      <c r="AF626" s="91"/>
      <c r="AI626" s="91"/>
      <c r="AK626" s="91"/>
      <c r="AL626" s="91"/>
      <c r="AM626" s="131"/>
      <c r="AR626" s="35"/>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row>
    <row r="627" spans="1:70" s="14" customFormat="1" x14ac:dyDescent="0.25">
      <c r="A627" s="3"/>
      <c r="B627" s="3"/>
      <c r="C627" s="3"/>
      <c r="D627" s="3"/>
      <c r="E627" s="3"/>
      <c r="F627" s="3"/>
      <c r="G627" s="3"/>
      <c r="H627" s="3"/>
      <c r="I627" s="3"/>
      <c r="J627" s="139"/>
      <c r="K627" s="139"/>
      <c r="L627" s="139"/>
      <c r="M627" s="139"/>
      <c r="N627" s="138"/>
      <c r="O627" s="3"/>
      <c r="P627" s="3"/>
      <c r="Q627" s="3"/>
      <c r="R627" s="3"/>
      <c r="S627" s="3"/>
      <c r="T627" s="3"/>
      <c r="AF627" s="91"/>
      <c r="AI627" s="91"/>
      <c r="AK627" s="91"/>
      <c r="AL627" s="91"/>
      <c r="AM627" s="131"/>
      <c r="AR627" s="35"/>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row>
    <row r="628" spans="1:70" s="14" customFormat="1" x14ac:dyDescent="0.25">
      <c r="A628" s="3"/>
      <c r="B628" s="3"/>
      <c r="C628" s="3"/>
      <c r="D628" s="3"/>
      <c r="E628" s="3"/>
      <c r="F628" s="3"/>
      <c r="G628" s="3"/>
      <c r="H628" s="3"/>
      <c r="I628" s="3"/>
      <c r="J628" s="139"/>
      <c r="K628" s="139"/>
      <c r="L628" s="139"/>
      <c r="M628" s="139"/>
      <c r="N628" s="138"/>
      <c r="O628" s="3"/>
      <c r="P628" s="3"/>
      <c r="Q628" s="3"/>
      <c r="R628" s="3"/>
      <c r="S628" s="3"/>
      <c r="T628" s="3"/>
      <c r="AF628" s="91"/>
      <c r="AI628" s="91"/>
      <c r="AK628" s="91"/>
      <c r="AL628" s="91"/>
      <c r="AM628" s="131"/>
      <c r="AR628" s="35"/>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row>
    <row r="629" spans="1:70" s="14" customFormat="1" x14ac:dyDescent="0.25">
      <c r="A629" s="3"/>
      <c r="B629" s="3"/>
      <c r="C629" s="3"/>
      <c r="D629" s="3"/>
      <c r="E629" s="3"/>
      <c r="F629" s="3"/>
      <c r="G629" s="3"/>
      <c r="H629" s="3"/>
      <c r="I629" s="3"/>
      <c r="J629" s="139"/>
      <c r="K629" s="139"/>
      <c r="L629" s="139"/>
      <c r="M629" s="139"/>
      <c r="N629" s="138"/>
      <c r="O629" s="3"/>
      <c r="P629" s="3"/>
      <c r="Q629" s="3"/>
      <c r="R629" s="3"/>
      <c r="S629" s="3"/>
      <c r="T629" s="3"/>
      <c r="AF629" s="91"/>
      <c r="AI629" s="91"/>
      <c r="AK629" s="91"/>
      <c r="AL629" s="91"/>
      <c r="AM629" s="131"/>
      <c r="AR629" s="35"/>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row>
    <row r="630" spans="1:70" s="14" customFormat="1" x14ac:dyDescent="0.25">
      <c r="A630" s="3"/>
      <c r="B630" s="3"/>
      <c r="C630" s="3"/>
      <c r="D630" s="3"/>
      <c r="E630" s="3"/>
      <c r="F630" s="3"/>
      <c r="G630" s="3"/>
      <c r="H630" s="3"/>
      <c r="I630" s="3"/>
      <c r="J630" s="139"/>
      <c r="K630" s="139"/>
      <c r="L630" s="139"/>
      <c r="M630" s="139"/>
      <c r="N630" s="138"/>
      <c r="O630" s="3"/>
      <c r="P630" s="3"/>
      <c r="Q630" s="3"/>
      <c r="R630" s="3"/>
      <c r="S630" s="3"/>
      <c r="T630" s="3"/>
      <c r="AF630" s="91"/>
      <c r="AI630" s="91"/>
      <c r="AK630" s="91"/>
      <c r="AL630" s="91"/>
      <c r="AM630" s="131"/>
      <c r="AR630" s="35"/>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row>
    <row r="631" spans="1:70" s="14" customFormat="1" x14ac:dyDescent="0.25">
      <c r="A631" s="3"/>
      <c r="B631" s="3"/>
      <c r="C631" s="3"/>
      <c r="D631" s="3"/>
      <c r="E631" s="3"/>
      <c r="F631" s="3"/>
      <c r="G631" s="3"/>
      <c r="H631" s="3"/>
      <c r="I631" s="3"/>
      <c r="J631" s="139"/>
      <c r="K631" s="139"/>
      <c r="L631" s="139"/>
      <c r="M631" s="139"/>
      <c r="N631" s="138"/>
      <c r="O631" s="3"/>
      <c r="P631" s="3"/>
      <c r="Q631" s="3"/>
      <c r="R631" s="3"/>
      <c r="S631" s="3"/>
      <c r="T631" s="3"/>
      <c r="AF631" s="91"/>
      <c r="AI631" s="91"/>
      <c r="AK631" s="91"/>
      <c r="AL631" s="91"/>
      <c r="AM631" s="131"/>
      <c r="AR631" s="35"/>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row>
    <row r="632" spans="1:70" s="14" customFormat="1" x14ac:dyDescent="0.25">
      <c r="A632" s="3"/>
      <c r="B632" s="3"/>
      <c r="C632" s="3"/>
      <c r="D632" s="3"/>
      <c r="E632" s="3"/>
      <c r="F632" s="3"/>
      <c r="G632" s="3"/>
      <c r="H632" s="3"/>
      <c r="I632" s="3"/>
      <c r="J632" s="139"/>
      <c r="K632" s="139"/>
      <c r="L632" s="139"/>
      <c r="M632" s="139"/>
      <c r="N632" s="138"/>
      <c r="O632" s="3"/>
      <c r="P632" s="3"/>
      <c r="Q632" s="3"/>
      <c r="R632" s="3"/>
      <c r="S632" s="3"/>
      <c r="T632" s="3"/>
      <c r="AF632" s="91"/>
      <c r="AI632" s="91"/>
      <c r="AK632" s="91"/>
      <c r="AL632" s="91"/>
      <c r="AM632" s="131"/>
      <c r="AR632" s="35"/>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row>
    <row r="633" spans="1:70" s="14" customFormat="1" x14ac:dyDescent="0.25">
      <c r="A633" s="3"/>
      <c r="B633" s="3"/>
      <c r="C633" s="3"/>
      <c r="D633" s="3"/>
      <c r="E633" s="3"/>
      <c r="F633" s="3"/>
      <c r="G633" s="3"/>
      <c r="H633" s="3"/>
      <c r="I633" s="3"/>
      <c r="J633" s="139"/>
      <c r="K633" s="139"/>
      <c r="L633" s="139"/>
      <c r="M633" s="139"/>
      <c r="N633" s="138"/>
      <c r="O633" s="3"/>
      <c r="P633" s="3"/>
      <c r="Q633" s="3"/>
      <c r="R633" s="3"/>
      <c r="S633" s="3"/>
      <c r="T633" s="3"/>
      <c r="AF633" s="91"/>
      <c r="AI633" s="91"/>
      <c r="AK633" s="91"/>
      <c r="AL633" s="91"/>
      <c r="AM633" s="131"/>
      <c r="AR633" s="35"/>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row>
    <row r="634" spans="1:70" s="14" customFormat="1" x14ac:dyDescent="0.25">
      <c r="A634" s="3"/>
      <c r="B634" s="3"/>
      <c r="C634" s="3"/>
      <c r="D634" s="3"/>
      <c r="E634" s="3"/>
      <c r="F634" s="3"/>
      <c r="G634" s="3"/>
      <c r="H634" s="3"/>
      <c r="I634" s="3"/>
      <c r="J634" s="139"/>
      <c r="K634" s="139"/>
      <c r="L634" s="139"/>
      <c r="M634" s="139"/>
      <c r="N634" s="138"/>
      <c r="O634" s="3"/>
      <c r="P634" s="3"/>
      <c r="Q634" s="3"/>
      <c r="R634" s="3"/>
      <c r="S634" s="3"/>
      <c r="T634" s="3"/>
      <c r="AF634" s="91"/>
      <c r="AI634" s="91"/>
      <c r="AK634" s="91"/>
      <c r="AL634" s="91"/>
      <c r="AM634" s="131"/>
      <c r="AR634" s="35"/>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row>
    <row r="635" spans="1:70" s="14" customFormat="1" x14ac:dyDescent="0.25">
      <c r="A635" s="3"/>
      <c r="B635" s="3"/>
      <c r="C635" s="3"/>
      <c r="D635" s="3"/>
      <c r="E635" s="3"/>
      <c r="F635" s="3"/>
      <c r="G635" s="3"/>
      <c r="H635" s="3"/>
      <c r="I635" s="3"/>
      <c r="J635" s="139"/>
      <c r="K635" s="139"/>
      <c r="L635" s="139"/>
      <c r="M635" s="139"/>
      <c r="N635" s="138"/>
      <c r="O635" s="3"/>
      <c r="P635" s="3"/>
      <c r="Q635" s="3"/>
      <c r="R635" s="3"/>
      <c r="S635" s="3"/>
      <c r="T635" s="3"/>
      <c r="AF635" s="91"/>
      <c r="AI635" s="91"/>
      <c r="AK635" s="91"/>
      <c r="AL635" s="91"/>
      <c r="AM635" s="131"/>
      <c r="AR635" s="35"/>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row>
    <row r="636" spans="1:70" s="14" customFormat="1" x14ac:dyDescent="0.25">
      <c r="A636" s="3"/>
      <c r="B636" s="3"/>
      <c r="C636" s="3"/>
      <c r="D636" s="3"/>
      <c r="E636" s="3"/>
      <c r="F636" s="3"/>
      <c r="G636" s="3"/>
      <c r="H636" s="3"/>
      <c r="I636" s="3"/>
      <c r="J636" s="139"/>
      <c r="K636" s="139"/>
      <c r="L636" s="139"/>
      <c r="M636" s="139"/>
      <c r="N636" s="138"/>
      <c r="O636" s="3"/>
      <c r="P636" s="3"/>
      <c r="Q636" s="3"/>
      <c r="R636" s="3"/>
      <c r="S636" s="3"/>
      <c r="T636" s="3"/>
      <c r="AF636" s="91"/>
      <c r="AI636" s="91"/>
      <c r="AK636" s="91"/>
      <c r="AL636" s="91"/>
      <c r="AM636" s="131"/>
      <c r="AR636" s="35"/>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row>
    <row r="637" spans="1:70" s="14" customFormat="1" x14ac:dyDescent="0.25">
      <c r="A637" s="3"/>
      <c r="B637" s="3"/>
      <c r="C637" s="3"/>
      <c r="D637" s="3"/>
      <c r="E637" s="3"/>
      <c r="F637" s="3"/>
      <c r="G637" s="3"/>
      <c r="H637" s="3"/>
      <c r="I637" s="3"/>
      <c r="J637" s="139"/>
      <c r="K637" s="139"/>
      <c r="L637" s="139"/>
      <c r="M637" s="139"/>
      <c r="N637" s="138"/>
      <c r="O637" s="3"/>
      <c r="P637" s="3"/>
      <c r="Q637" s="3"/>
      <c r="R637" s="3"/>
      <c r="S637" s="3"/>
      <c r="T637" s="3"/>
      <c r="AF637" s="91"/>
      <c r="AI637" s="91"/>
      <c r="AK637" s="91"/>
      <c r="AL637" s="91"/>
      <c r="AM637" s="131"/>
      <c r="AR637" s="35"/>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row>
    <row r="638" spans="1:70" s="14" customFormat="1" x14ac:dyDescent="0.25">
      <c r="A638" s="3"/>
      <c r="B638" s="3"/>
      <c r="C638" s="3"/>
      <c r="D638" s="3"/>
      <c r="E638" s="3"/>
      <c r="F638" s="3"/>
      <c r="G638" s="3"/>
      <c r="H638" s="3"/>
      <c r="I638" s="3"/>
      <c r="J638" s="139"/>
      <c r="K638" s="139"/>
      <c r="L638" s="139"/>
      <c r="M638" s="139"/>
      <c r="N638" s="138"/>
      <c r="O638" s="3"/>
      <c r="P638" s="3"/>
      <c r="Q638" s="3"/>
      <c r="R638" s="3"/>
      <c r="S638" s="3"/>
      <c r="T638" s="3"/>
      <c r="AF638" s="91"/>
      <c r="AI638" s="91"/>
      <c r="AK638" s="91"/>
      <c r="AL638" s="91"/>
      <c r="AM638" s="131"/>
      <c r="AR638" s="35"/>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row>
    <row r="639" spans="1:70" s="14" customFormat="1" x14ac:dyDescent="0.25">
      <c r="A639" s="3"/>
      <c r="B639" s="3"/>
      <c r="C639" s="3"/>
      <c r="D639" s="3"/>
      <c r="E639" s="3"/>
      <c r="F639" s="3"/>
      <c r="G639" s="3"/>
      <c r="H639" s="3"/>
      <c r="I639" s="3"/>
      <c r="J639" s="139"/>
      <c r="K639" s="139"/>
      <c r="L639" s="139"/>
      <c r="M639" s="139"/>
      <c r="N639" s="138"/>
      <c r="O639" s="3"/>
      <c r="P639" s="3"/>
      <c r="Q639" s="3"/>
      <c r="R639" s="3"/>
      <c r="S639" s="3"/>
      <c r="T639" s="3"/>
      <c r="AF639" s="91"/>
      <c r="AI639" s="91"/>
      <c r="AK639" s="91"/>
      <c r="AL639" s="91"/>
      <c r="AM639" s="131"/>
      <c r="AR639" s="35"/>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row>
    <row r="640" spans="1:70" s="14" customFormat="1" x14ac:dyDescent="0.25">
      <c r="A640" s="3"/>
      <c r="B640" s="3"/>
      <c r="C640" s="3"/>
      <c r="D640" s="3"/>
      <c r="E640" s="3"/>
      <c r="F640" s="3"/>
      <c r="G640" s="3"/>
      <c r="H640" s="3"/>
      <c r="I640" s="3"/>
      <c r="J640" s="139"/>
      <c r="K640" s="139"/>
      <c r="L640" s="139"/>
      <c r="M640" s="139"/>
      <c r="N640" s="138"/>
      <c r="O640" s="3"/>
      <c r="P640" s="3"/>
      <c r="Q640" s="3"/>
      <c r="R640" s="3"/>
      <c r="S640" s="3"/>
      <c r="T640" s="3"/>
      <c r="AF640" s="91"/>
      <c r="AI640" s="91"/>
      <c r="AK640" s="91"/>
      <c r="AL640" s="91"/>
      <c r="AM640" s="131"/>
      <c r="AR640" s="35"/>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row>
    <row r="641" spans="1:70" s="14" customFormat="1" x14ac:dyDescent="0.25">
      <c r="A641" s="3"/>
      <c r="B641" s="3"/>
      <c r="C641" s="3"/>
      <c r="D641" s="3"/>
      <c r="E641" s="3"/>
      <c r="F641" s="3"/>
      <c r="G641" s="3"/>
      <c r="H641" s="3"/>
      <c r="I641" s="3"/>
      <c r="J641" s="139"/>
      <c r="K641" s="139"/>
      <c r="L641" s="139"/>
      <c r="M641" s="139"/>
      <c r="N641" s="138"/>
      <c r="O641" s="3"/>
      <c r="P641" s="3"/>
      <c r="Q641" s="3"/>
      <c r="R641" s="3"/>
      <c r="S641" s="3"/>
      <c r="T641" s="3"/>
      <c r="AF641" s="91"/>
      <c r="AI641" s="91"/>
      <c r="AK641" s="91"/>
      <c r="AL641" s="91"/>
      <c r="AM641" s="131"/>
      <c r="AR641" s="35"/>
      <c r="AS641" s="3"/>
      <c r="AT641" s="3"/>
      <c r="AU641" s="3"/>
      <c r="AV641" s="3"/>
      <c r="AW641" s="3"/>
      <c r="AX641" s="3"/>
      <c r="AY641" s="3"/>
      <c r="AZ641" s="3"/>
      <c r="BA641" s="3"/>
      <c r="BB641" s="3"/>
      <c r="BC641" s="3"/>
      <c r="BD641" s="3"/>
      <c r="BE641" s="3"/>
      <c r="BF641" s="3"/>
      <c r="BG641" s="3"/>
      <c r="BH641" s="3"/>
      <c r="BI641" s="3"/>
      <c r="BJ641" s="3"/>
      <c r="BK641" s="3"/>
      <c r="BL641" s="3"/>
      <c r="BM641" s="3"/>
      <c r="BN641" s="3"/>
      <c r="BO641" s="3"/>
      <c r="BP641" s="3"/>
      <c r="BQ641" s="3"/>
      <c r="BR641" s="3"/>
    </row>
    <row r="642" spans="1:70" s="14" customFormat="1" x14ac:dyDescent="0.25">
      <c r="A642" s="3"/>
      <c r="B642" s="3"/>
      <c r="C642" s="3"/>
      <c r="D642" s="3"/>
      <c r="E642" s="3"/>
      <c r="F642" s="3"/>
      <c r="G642" s="3"/>
      <c r="H642" s="3"/>
      <c r="I642" s="3"/>
      <c r="J642" s="139"/>
      <c r="K642" s="139"/>
      <c r="L642" s="139"/>
      <c r="M642" s="139"/>
      <c r="N642" s="138"/>
      <c r="O642" s="3"/>
      <c r="P642" s="3"/>
      <c r="Q642" s="3"/>
      <c r="R642" s="3"/>
      <c r="S642" s="3"/>
      <c r="T642" s="3"/>
      <c r="AF642" s="91"/>
      <c r="AI642" s="91"/>
      <c r="AK642" s="91"/>
      <c r="AL642" s="91"/>
      <c r="AM642" s="131"/>
      <c r="AR642" s="35"/>
      <c r="AS642" s="3"/>
      <c r="AT642" s="3"/>
      <c r="AU642" s="3"/>
      <c r="AV642" s="3"/>
      <c r="AW642" s="3"/>
      <c r="AX642" s="3"/>
      <c r="AY642" s="3"/>
      <c r="AZ642" s="3"/>
      <c r="BA642" s="3"/>
      <c r="BB642" s="3"/>
      <c r="BC642" s="3"/>
      <c r="BD642" s="3"/>
      <c r="BE642" s="3"/>
      <c r="BF642" s="3"/>
      <c r="BG642" s="3"/>
      <c r="BH642" s="3"/>
      <c r="BI642" s="3"/>
      <c r="BJ642" s="3"/>
      <c r="BK642" s="3"/>
      <c r="BL642" s="3"/>
      <c r="BM642" s="3"/>
      <c r="BN642" s="3"/>
      <c r="BO642" s="3"/>
      <c r="BP642" s="3"/>
      <c r="BQ642" s="3"/>
      <c r="BR642" s="3"/>
    </row>
    <row r="643" spans="1:70" s="14" customFormat="1" x14ac:dyDescent="0.25">
      <c r="A643" s="3"/>
      <c r="B643" s="3"/>
      <c r="C643" s="3"/>
      <c r="D643" s="3"/>
      <c r="E643" s="3"/>
      <c r="F643" s="3"/>
      <c r="G643" s="3"/>
      <c r="H643" s="3"/>
      <c r="I643" s="3"/>
      <c r="J643" s="139"/>
      <c r="K643" s="139"/>
      <c r="L643" s="139"/>
      <c r="M643" s="139"/>
      <c r="N643" s="138"/>
      <c r="O643" s="3"/>
      <c r="P643" s="3"/>
      <c r="Q643" s="3"/>
      <c r="R643" s="3"/>
      <c r="S643" s="3"/>
      <c r="T643" s="3"/>
      <c r="AF643" s="91"/>
      <c r="AI643" s="91"/>
      <c r="AK643" s="91"/>
      <c r="AL643" s="91"/>
      <c r="AM643" s="131"/>
      <c r="AR643" s="35"/>
      <c r="AS643" s="3"/>
      <c r="AT643" s="3"/>
      <c r="AU643" s="3"/>
      <c r="AV643" s="3"/>
      <c r="AW643" s="3"/>
      <c r="AX643" s="3"/>
      <c r="AY643" s="3"/>
      <c r="AZ643" s="3"/>
      <c r="BA643" s="3"/>
      <c r="BB643" s="3"/>
      <c r="BC643" s="3"/>
      <c r="BD643" s="3"/>
      <c r="BE643" s="3"/>
      <c r="BF643" s="3"/>
      <c r="BG643" s="3"/>
      <c r="BH643" s="3"/>
      <c r="BI643" s="3"/>
      <c r="BJ643" s="3"/>
      <c r="BK643" s="3"/>
      <c r="BL643" s="3"/>
      <c r="BM643" s="3"/>
      <c r="BN643" s="3"/>
      <c r="BO643" s="3"/>
      <c r="BP643" s="3"/>
      <c r="BQ643" s="3"/>
      <c r="BR643" s="3"/>
    </row>
    <row r="644" spans="1:70" s="14" customFormat="1" x14ac:dyDescent="0.25">
      <c r="A644" s="3"/>
      <c r="B644" s="3"/>
      <c r="C644" s="3"/>
      <c r="D644" s="3"/>
      <c r="E644" s="3"/>
      <c r="F644" s="3"/>
      <c r="G644" s="3"/>
      <c r="H644" s="3"/>
      <c r="I644" s="3"/>
      <c r="J644" s="139"/>
      <c r="K644" s="139"/>
      <c r="L644" s="139"/>
      <c r="M644" s="139"/>
      <c r="N644" s="138"/>
      <c r="O644" s="3"/>
      <c r="P644" s="3"/>
      <c r="Q644" s="3"/>
      <c r="R644" s="3"/>
      <c r="S644" s="3"/>
      <c r="T644" s="3"/>
      <c r="AF644" s="91"/>
      <c r="AI644" s="91"/>
      <c r="AK644" s="91"/>
      <c r="AL644" s="91"/>
      <c r="AM644" s="131"/>
      <c r="AR644" s="35"/>
      <c r="AS644" s="3"/>
      <c r="AT644" s="3"/>
      <c r="AU644" s="3"/>
      <c r="AV644" s="3"/>
      <c r="AW644" s="3"/>
      <c r="AX644" s="3"/>
      <c r="AY644" s="3"/>
      <c r="AZ644" s="3"/>
      <c r="BA644" s="3"/>
      <c r="BB644" s="3"/>
      <c r="BC644" s="3"/>
      <c r="BD644" s="3"/>
      <c r="BE644" s="3"/>
      <c r="BF644" s="3"/>
      <c r="BG644" s="3"/>
      <c r="BH644" s="3"/>
      <c r="BI644" s="3"/>
      <c r="BJ644" s="3"/>
      <c r="BK644" s="3"/>
      <c r="BL644" s="3"/>
      <c r="BM644" s="3"/>
      <c r="BN644" s="3"/>
      <c r="BO644" s="3"/>
      <c r="BP644" s="3"/>
      <c r="BQ644" s="3"/>
      <c r="BR644" s="3"/>
    </row>
    <row r="645" spans="1:70" s="14" customFormat="1" x14ac:dyDescent="0.25">
      <c r="A645" s="3"/>
      <c r="B645" s="3"/>
      <c r="C645" s="3"/>
      <c r="D645" s="3"/>
      <c r="E645" s="3"/>
      <c r="F645" s="3"/>
      <c r="G645" s="3"/>
      <c r="H645" s="3"/>
      <c r="I645" s="3"/>
      <c r="J645" s="139"/>
      <c r="K645" s="139"/>
      <c r="L645" s="139"/>
      <c r="M645" s="139"/>
      <c r="N645" s="138"/>
      <c r="O645" s="3"/>
      <c r="P645" s="3"/>
      <c r="Q645" s="3"/>
      <c r="R645" s="3"/>
      <c r="S645" s="3"/>
      <c r="T645" s="3"/>
      <c r="AF645" s="91"/>
      <c r="AI645" s="91"/>
      <c r="AK645" s="91"/>
      <c r="AL645" s="91"/>
      <c r="AM645" s="131"/>
      <c r="AR645" s="35"/>
      <c r="AS645" s="3"/>
      <c r="AT645" s="3"/>
      <c r="AU645" s="3"/>
      <c r="AV645" s="3"/>
      <c r="AW645" s="3"/>
      <c r="AX645" s="3"/>
      <c r="AY645" s="3"/>
      <c r="AZ645" s="3"/>
      <c r="BA645" s="3"/>
      <c r="BB645" s="3"/>
      <c r="BC645" s="3"/>
      <c r="BD645" s="3"/>
      <c r="BE645" s="3"/>
      <c r="BF645" s="3"/>
      <c r="BG645" s="3"/>
      <c r="BH645" s="3"/>
      <c r="BI645" s="3"/>
      <c r="BJ645" s="3"/>
      <c r="BK645" s="3"/>
      <c r="BL645" s="3"/>
      <c r="BM645" s="3"/>
      <c r="BN645" s="3"/>
      <c r="BO645" s="3"/>
      <c r="BP645" s="3"/>
      <c r="BQ645" s="3"/>
      <c r="BR645" s="3"/>
    </row>
    <row r="646" spans="1:70" s="14" customFormat="1" x14ac:dyDescent="0.25">
      <c r="A646" s="3"/>
      <c r="B646" s="3"/>
      <c r="C646" s="3"/>
      <c r="D646" s="3"/>
      <c r="E646" s="3"/>
      <c r="F646" s="3"/>
      <c r="G646" s="3"/>
      <c r="H646" s="3"/>
      <c r="I646" s="3"/>
      <c r="J646" s="139"/>
      <c r="K646" s="139"/>
      <c r="L646" s="139"/>
      <c r="M646" s="139"/>
      <c r="N646" s="138"/>
      <c r="O646" s="3"/>
      <c r="P646" s="3"/>
      <c r="Q646" s="3"/>
      <c r="R646" s="3"/>
      <c r="S646" s="3"/>
      <c r="T646" s="3"/>
      <c r="AF646" s="91"/>
      <c r="AI646" s="91"/>
      <c r="AK646" s="91"/>
      <c r="AL646" s="91"/>
      <c r="AM646" s="131"/>
      <c r="AR646" s="35"/>
      <c r="AS646" s="3"/>
      <c r="AT646" s="3"/>
      <c r="AU646" s="3"/>
      <c r="AV646" s="3"/>
      <c r="AW646" s="3"/>
      <c r="AX646" s="3"/>
      <c r="AY646" s="3"/>
      <c r="AZ646" s="3"/>
      <c r="BA646" s="3"/>
      <c r="BB646" s="3"/>
      <c r="BC646" s="3"/>
      <c r="BD646" s="3"/>
      <c r="BE646" s="3"/>
      <c r="BF646" s="3"/>
      <c r="BG646" s="3"/>
      <c r="BH646" s="3"/>
      <c r="BI646" s="3"/>
      <c r="BJ646" s="3"/>
      <c r="BK646" s="3"/>
      <c r="BL646" s="3"/>
      <c r="BM646" s="3"/>
      <c r="BN646" s="3"/>
      <c r="BO646" s="3"/>
      <c r="BP646" s="3"/>
      <c r="BQ646" s="3"/>
      <c r="BR646" s="3"/>
    </row>
    <row r="647" spans="1:70" s="14" customFormat="1" x14ac:dyDescent="0.25">
      <c r="A647" s="3"/>
      <c r="B647" s="3"/>
      <c r="C647" s="3"/>
      <c r="D647" s="3"/>
      <c r="E647" s="3"/>
      <c r="F647" s="3"/>
      <c r="G647" s="3"/>
      <c r="H647" s="3"/>
      <c r="I647" s="3"/>
      <c r="J647" s="139"/>
      <c r="K647" s="139"/>
      <c r="L647" s="139"/>
      <c r="M647" s="139"/>
      <c r="N647" s="138"/>
      <c r="O647" s="3"/>
      <c r="P647" s="3"/>
      <c r="Q647" s="3"/>
      <c r="R647" s="3"/>
      <c r="S647" s="3"/>
      <c r="T647" s="3"/>
      <c r="AF647" s="91"/>
      <c r="AI647" s="91"/>
      <c r="AK647" s="91"/>
      <c r="AL647" s="91"/>
      <c r="AM647" s="131"/>
      <c r="AR647" s="35"/>
      <c r="AS647" s="3"/>
      <c r="AT647" s="3"/>
      <c r="AU647" s="3"/>
      <c r="AV647" s="3"/>
      <c r="AW647" s="3"/>
      <c r="AX647" s="3"/>
      <c r="AY647" s="3"/>
      <c r="AZ647" s="3"/>
      <c r="BA647" s="3"/>
      <c r="BB647" s="3"/>
      <c r="BC647" s="3"/>
      <c r="BD647" s="3"/>
      <c r="BE647" s="3"/>
      <c r="BF647" s="3"/>
      <c r="BG647" s="3"/>
      <c r="BH647" s="3"/>
      <c r="BI647" s="3"/>
      <c r="BJ647" s="3"/>
      <c r="BK647" s="3"/>
      <c r="BL647" s="3"/>
      <c r="BM647" s="3"/>
      <c r="BN647" s="3"/>
      <c r="BO647" s="3"/>
      <c r="BP647" s="3"/>
      <c r="BQ647" s="3"/>
      <c r="BR647" s="3"/>
    </row>
    <row r="648" spans="1:70" s="14" customFormat="1" x14ac:dyDescent="0.25">
      <c r="A648" s="3"/>
      <c r="B648" s="3"/>
      <c r="C648" s="3"/>
      <c r="D648" s="3"/>
      <c r="E648" s="3"/>
      <c r="F648" s="3"/>
      <c r="G648" s="3"/>
      <c r="H648" s="3"/>
      <c r="I648" s="3"/>
      <c r="J648" s="139"/>
      <c r="K648" s="139"/>
      <c r="L648" s="139"/>
      <c r="M648" s="139"/>
      <c r="N648" s="138"/>
      <c r="O648" s="3"/>
      <c r="P648" s="3"/>
      <c r="Q648" s="3"/>
      <c r="R648" s="3"/>
      <c r="S648" s="3"/>
      <c r="T648" s="3"/>
      <c r="AF648" s="91"/>
      <c r="AI648" s="91"/>
      <c r="AK648" s="91"/>
      <c r="AL648" s="91"/>
      <c r="AM648" s="131"/>
      <c r="AR648" s="35"/>
      <c r="AS648" s="3"/>
      <c r="AT648" s="3"/>
      <c r="AU648" s="3"/>
      <c r="AV648" s="3"/>
      <c r="AW648" s="3"/>
      <c r="AX648" s="3"/>
      <c r="AY648" s="3"/>
      <c r="AZ648" s="3"/>
      <c r="BA648" s="3"/>
      <c r="BB648" s="3"/>
      <c r="BC648" s="3"/>
      <c r="BD648" s="3"/>
      <c r="BE648" s="3"/>
      <c r="BF648" s="3"/>
      <c r="BG648" s="3"/>
      <c r="BH648" s="3"/>
      <c r="BI648" s="3"/>
      <c r="BJ648" s="3"/>
      <c r="BK648" s="3"/>
      <c r="BL648" s="3"/>
      <c r="BM648" s="3"/>
      <c r="BN648" s="3"/>
      <c r="BO648" s="3"/>
      <c r="BP648" s="3"/>
      <c r="BQ648" s="3"/>
      <c r="BR648" s="3"/>
    </row>
    <row r="649" spans="1:70" s="14" customFormat="1" x14ac:dyDescent="0.25">
      <c r="A649" s="3"/>
      <c r="B649" s="3"/>
      <c r="C649" s="3"/>
      <c r="D649" s="3"/>
      <c r="E649" s="3"/>
      <c r="F649" s="3"/>
      <c r="G649" s="3"/>
      <c r="H649" s="3"/>
      <c r="I649" s="3"/>
      <c r="J649" s="139"/>
      <c r="K649" s="139"/>
      <c r="L649" s="139"/>
      <c r="M649" s="139"/>
      <c r="N649" s="138"/>
      <c r="O649" s="3"/>
      <c r="P649" s="3"/>
      <c r="Q649" s="3"/>
      <c r="R649" s="3"/>
      <c r="S649" s="3"/>
      <c r="T649" s="3"/>
      <c r="AF649" s="91"/>
      <c r="AI649" s="91"/>
      <c r="AK649" s="91"/>
      <c r="AL649" s="91"/>
      <c r="AM649" s="131"/>
      <c r="AR649" s="35"/>
      <c r="AS649" s="3"/>
      <c r="AT649" s="3"/>
      <c r="AU649" s="3"/>
      <c r="AV649" s="3"/>
      <c r="AW649" s="3"/>
      <c r="AX649" s="3"/>
      <c r="AY649" s="3"/>
      <c r="AZ649" s="3"/>
      <c r="BA649" s="3"/>
      <c r="BB649" s="3"/>
      <c r="BC649" s="3"/>
      <c r="BD649" s="3"/>
      <c r="BE649" s="3"/>
      <c r="BF649" s="3"/>
      <c r="BG649" s="3"/>
      <c r="BH649" s="3"/>
      <c r="BI649" s="3"/>
      <c r="BJ649" s="3"/>
      <c r="BK649" s="3"/>
      <c r="BL649" s="3"/>
      <c r="BM649" s="3"/>
      <c r="BN649" s="3"/>
      <c r="BO649" s="3"/>
      <c r="BP649" s="3"/>
      <c r="BQ649" s="3"/>
      <c r="BR649" s="3"/>
    </row>
    <row r="650" spans="1:70" s="14" customFormat="1" x14ac:dyDescent="0.25">
      <c r="A650" s="3"/>
      <c r="B650" s="3"/>
      <c r="C650" s="3"/>
      <c r="D650" s="3"/>
      <c r="E650" s="3"/>
      <c r="F650" s="3"/>
      <c r="G650" s="3"/>
      <c r="H650" s="3"/>
      <c r="I650" s="3"/>
      <c r="J650" s="139"/>
      <c r="K650" s="139"/>
      <c r="L650" s="139"/>
      <c r="M650" s="139"/>
      <c r="N650" s="138"/>
      <c r="O650" s="3"/>
      <c r="P650" s="3"/>
      <c r="Q650" s="3"/>
      <c r="R650" s="3"/>
      <c r="S650" s="3"/>
      <c r="T650" s="3"/>
      <c r="AF650" s="91"/>
      <c r="AI650" s="91"/>
      <c r="AK650" s="91"/>
      <c r="AL650" s="91"/>
      <c r="AM650" s="131"/>
      <c r="AR650" s="35"/>
      <c r="AS650" s="3"/>
      <c r="AT650" s="3"/>
      <c r="AU650" s="3"/>
      <c r="AV650" s="3"/>
      <c r="AW650" s="3"/>
      <c r="AX650" s="3"/>
      <c r="AY650" s="3"/>
      <c r="AZ650" s="3"/>
      <c r="BA650" s="3"/>
      <c r="BB650" s="3"/>
      <c r="BC650" s="3"/>
      <c r="BD650" s="3"/>
      <c r="BE650" s="3"/>
      <c r="BF650" s="3"/>
      <c r="BG650" s="3"/>
      <c r="BH650" s="3"/>
      <c r="BI650" s="3"/>
      <c r="BJ650" s="3"/>
      <c r="BK650" s="3"/>
      <c r="BL650" s="3"/>
      <c r="BM650" s="3"/>
      <c r="BN650" s="3"/>
      <c r="BO650" s="3"/>
      <c r="BP650" s="3"/>
      <c r="BQ650" s="3"/>
      <c r="BR650" s="3"/>
    </row>
    <row r="651" spans="1:70" s="14" customFormat="1" x14ac:dyDescent="0.25">
      <c r="A651" s="3"/>
      <c r="B651" s="3"/>
      <c r="C651" s="3"/>
      <c r="D651" s="3"/>
      <c r="E651" s="3"/>
      <c r="F651" s="3"/>
      <c r="G651" s="3"/>
      <c r="H651" s="3"/>
      <c r="I651" s="3"/>
      <c r="J651" s="139"/>
      <c r="K651" s="139"/>
      <c r="L651" s="139"/>
      <c r="M651" s="139"/>
      <c r="N651" s="138"/>
      <c r="O651" s="3"/>
      <c r="P651" s="3"/>
      <c r="Q651" s="3"/>
      <c r="R651" s="3"/>
      <c r="S651" s="3"/>
      <c r="T651" s="3"/>
      <c r="AF651" s="91"/>
      <c r="AI651" s="91"/>
      <c r="AK651" s="91"/>
      <c r="AL651" s="91"/>
      <c r="AM651" s="131"/>
      <c r="AR651" s="35"/>
      <c r="AS651" s="3"/>
      <c r="AT651" s="3"/>
      <c r="AU651" s="3"/>
      <c r="AV651" s="3"/>
      <c r="AW651" s="3"/>
      <c r="AX651" s="3"/>
      <c r="AY651" s="3"/>
      <c r="AZ651" s="3"/>
      <c r="BA651" s="3"/>
      <c r="BB651" s="3"/>
      <c r="BC651" s="3"/>
      <c r="BD651" s="3"/>
      <c r="BE651" s="3"/>
      <c r="BF651" s="3"/>
      <c r="BG651" s="3"/>
      <c r="BH651" s="3"/>
      <c r="BI651" s="3"/>
      <c r="BJ651" s="3"/>
      <c r="BK651" s="3"/>
      <c r="BL651" s="3"/>
      <c r="BM651" s="3"/>
      <c r="BN651" s="3"/>
      <c r="BO651" s="3"/>
      <c r="BP651" s="3"/>
      <c r="BQ651" s="3"/>
      <c r="BR651" s="3"/>
    </row>
    <row r="652" spans="1:70" s="14" customFormat="1" x14ac:dyDescent="0.25">
      <c r="A652" s="3"/>
      <c r="B652" s="3"/>
      <c r="C652" s="3"/>
      <c r="D652" s="3"/>
      <c r="E652" s="3"/>
      <c r="F652" s="3"/>
      <c r="G652" s="3"/>
      <c r="H652" s="3"/>
      <c r="I652" s="3"/>
      <c r="J652" s="139"/>
      <c r="K652" s="139"/>
      <c r="L652" s="139"/>
      <c r="M652" s="139"/>
      <c r="N652" s="138"/>
      <c r="O652" s="3"/>
      <c r="P652" s="3"/>
      <c r="Q652" s="3"/>
      <c r="R652" s="3"/>
      <c r="S652" s="3"/>
      <c r="T652" s="3"/>
      <c r="AF652" s="91"/>
      <c r="AI652" s="91"/>
      <c r="AK652" s="91"/>
      <c r="AL652" s="91"/>
      <c r="AM652" s="131"/>
      <c r="AR652" s="35"/>
      <c r="AS652" s="3"/>
      <c r="AT652" s="3"/>
      <c r="AU652" s="3"/>
      <c r="AV652" s="3"/>
      <c r="AW652" s="3"/>
      <c r="AX652" s="3"/>
      <c r="AY652" s="3"/>
      <c r="AZ652" s="3"/>
      <c r="BA652" s="3"/>
      <c r="BB652" s="3"/>
      <c r="BC652" s="3"/>
      <c r="BD652" s="3"/>
      <c r="BE652" s="3"/>
      <c r="BF652" s="3"/>
      <c r="BG652" s="3"/>
      <c r="BH652" s="3"/>
      <c r="BI652" s="3"/>
      <c r="BJ652" s="3"/>
      <c r="BK652" s="3"/>
      <c r="BL652" s="3"/>
      <c r="BM652" s="3"/>
      <c r="BN652" s="3"/>
      <c r="BO652" s="3"/>
      <c r="BP652" s="3"/>
      <c r="BQ652" s="3"/>
      <c r="BR652" s="3"/>
    </row>
    <row r="653" spans="1:70" s="14" customFormat="1" x14ac:dyDescent="0.25">
      <c r="A653" s="3"/>
      <c r="B653" s="3"/>
      <c r="C653" s="3"/>
      <c r="D653" s="3"/>
      <c r="E653" s="3"/>
      <c r="F653" s="3"/>
      <c r="G653" s="3"/>
      <c r="H653" s="3"/>
      <c r="I653" s="3"/>
      <c r="J653" s="139"/>
      <c r="K653" s="139"/>
      <c r="L653" s="139"/>
      <c r="M653" s="139"/>
      <c r="N653" s="138"/>
      <c r="O653" s="3"/>
      <c r="P653" s="3"/>
      <c r="Q653" s="3"/>
      <c r="R653" s="3"/>
      <c r="S653" s="3"/>
      <c r="T653" s="3"/>
      <c r="AF653" s="91"/>
      <c r="AI653" s="91"/>
      <c r="AK653" s="91"/>
      <c r="AL653" s="91"/>
      <c r="AM653" s="131"/>
      <c r="AR653" s="35"/>
      <c r="AS653" s="3"/>
      <c r="AT653" s="3"/>
      <c r="AU653" s="3"/>
      <c r="AV653" s="3"/>
      <c r="AW653" s="3"/>
      <c r="AX653" s="3"/>
      <c r="AY653" s="3"/>
      <c r="AZ653" s="3"/>
      <c r="BA653" s="3"/>
      <c r="BB653" s="3"/>
      <c r="BC653" s="3"/>
      <c r="BD653" s="3"/>
      <c r="BE653" s="3"/>
      <c r="BF653" s="3"/>
      <c r="BG653" s="3"/>
      <c r="BH653" s="3"/>
      <c r="BI653" s="3"/>
      <c r="BJ653" s="3"/>
      <c r="BK653" s="3"/>
      <c r="BL653" s="3"/>
      <c r="BM653" s="3"/>
      <c r="BN653" s="3"/>
      <c r="BO653" s="3"/>
      <c r="BP653" s="3"/>
      <c r="BQ653" s="3"/>
      <c r="BR653" s="3"/>
    </row>
    <row r="654" spans="1:70" s="14" customFormat="1" x14ac:dyDescent="0.25">
      <c r="A654" s="3"/>
      <c r="B654" s="3"/>
      <c r="C654" s="3"/>
      <c r="D654" s="3"/>
      <c r="E654" s="3"/>
      <c r="F654" s="3"/>
      <c r="G654" s="3"/>
      <c r="H654" s="3"/>
      <c r="I654" s="3"/>
      <c r="J654" s="139"/>
      <c r="K654" s="139"/>
      <c r="L654" s="139"/>
      <c r="M654" s="139"/>
      <c r="N654" s="138"/>
      <c r="O654" s="3"/>
      <c r="P654" s="3"/>
      <c r="Q654" s="3"/>
      <c r="R654" s="3"/>
      <c r="S654" s="3"/>
      <c r="T654" s="3"/>
      <c r="AF654" s="91"/>
      <c r="AI654" s="91"/>
      <c r="AK654" s="91"/>
      <c r="AL654" s="91"/>
      <c r="AM654" s="131"/>
      <c r="AR654" s="35"/>
      <c r="AS654" s="3"/>
      <c r="AT654" s="3"/>
      <c r="AU654" s="3"/>
      <c r="AV654" s="3"/>
      <c r="AW654" s="3"/>
      <c r="AX654" s="3"/>
      <c r="AY654" s="3"/>
      <c r="AZ654" s="3"/>
      <c r="BA654" s="3"/>
      <c r="BB654" s="3"/>
      <c r="BC654" s="3"/>
      <c r="BD654" s="3"/>
      <c r="BE654" s="3"/>
      <c r="BF654" s="3"/>
      <c r="BG654" s="3"/>
      <c r="BH654" s="3"/>
      <c r="BI654" s="3"/>
      <c r="BJ654" s="3"/>
      <c r="BK654" s="3"/>
      <c r="BL654" s="3"/>
      <c r="BM654" s="3"/>
      <c r="BN654" s="3"/>
      <c r="BO654" s="3"/>
      <c r="BP654" s="3"/>
      <c r="BQ654" s="3"/>
      <c r="BR654" s="3"/>
    </row>
    <row r="655" spans="1:70" s="14" customFormat="1" x14ac:dyDescent="0.25">
      <c r="A655" s="3"/>
      <c r="B655" s="3"/>
      <c r="C655" s="3"/>
      <c r="D655" s="3"/>
      <c r="E655" s="3"/>
      <c r="F655" s="3"/>
      <c r="G655" s="3"/>
      <c r="H655" s="3"/>
      <c r="I655" s="3"/>
      <c r="J655" s="139"/>
      <c r="K655" s="139"/>
      <c r="L655" s="139"/>
      <c r="M655" s="139"/>
      <c r="N655" s="138"/>
      <c r="O655" s="3"/>
      <c r="P655" s="3"/>
      <c r="Q655" s="3"/>
      <c r="R655" s="3"/>
      <c r="S655" s="3"/>
      <c r="T655" s="3"/>
      <c r="AF655" s="91"/>
      <c r="AI655" s="91"/>
      <c r="AK655" s="91"/>
      <c r="AL655" s="91"/>
      <c r="AM655" s="131"/>
      <c r="AR655" s="35"/>
      <c r="AS655" s="3"/>
      <c r="AT655" s="3"/>
      <c r="AU655" s="3"/>
      <c r="AV655" s="3"/>
      <c r="AW655" s="3"/>
      <c r="AX655" s="3"/>
      <c r="AY655" s="3"/>
      <c r="AZ655" s="3"/>
      <c r="BA655" s="3"/>
      <c r="BB655" s="3"/>
      <c r="BC655" s="3"/>
      <c r="BD655" s="3"/>
      <c r="BE655" s="3"/>
      <c r="BF655" s="3"/>
      <c r="BG655" s="3"/>
      <c r="BH655" s="3"/>
      <c r="BI655" s="3"/>
      <c r="BJ655" s="3"/>
      <c r="BK655" s="3"/>
      <c r="BL655" s="3"/>
      <c r="BM655" s="3"/>
      <c r="BN655" s="3"/>
      <c r="BO655" s="3"/>
      <c r="BP655" s="3"/>
      <c r="BQ655" s="3"/>
      <c r="BR655" s="3"/>
    </row>
    <row r="656" spans="1:70" s="14" customFormat="1" x14ac:dyDescent="0.25">
      <c r="A656" s="3"/>
      <c r="B656" s="3"/>
      <c r="C656" s="3"/>
      <c r="D656" s="3"/>
      <c r="E656" s="3"/>
      <c r="F656" s="3"/>
      <c r="G656" s="3"/>
      <c r="H656" s="3"/>
      <c r="I656" s="3"/>
      <c r="J656" s="139"/>
      <c r="K656" s="139"/>
      <c r="L656" s="139"/>
      <c r="M656" s="139"/>
      <c r="N656" s="138"/>
      <c r="O656" s="3"/>
      <c r="P656" s="3"/>
      <c r="Q656" s="3"/>
      <c r="R656" s="3"/>
      <c r="S656" s="3"/>
      <c r="T656" s="3"/>
      <c r="AF656" s="91"/>
      <c r="AI656" s="91"/>
      <c r="AK656" s="91"/>
      <c r="AL656" s="91"/>
      <c r="AM656" s="131"/>
      <c r="AR656" s="35"/>
      <c r="AS656" s="3"/>
      <c r="AT656" s="3"/>
      <c r="AU656" s="3"/>
      <c r="AV656" s="3"/>
      <c r="AW656" s="3"/>
      <c r="AX656" s="3"/>
      <c r="AY656" s="3"/>
      <c r="AZ656" s="3"/>
      <c r="BA656" s="3"/>
      <c r="BB656" s="3"/>
      <c r="BC656" s="3"/>
      <c r="BD656" s="3"/>
      <c r="BE656" s="3"/>
      <c r="BF656" s="3"/>
      <c r="BG656" s="3"/>
      <c r="BH656" s="3"/>
      <c r="BI656" s="3"/>
      <c r="BJ656" s="3"/>
      <c r="BK656" s="3"/>
      <c r="BL656" s="3"/>
      <c r="BM656" s="3"/>
      <c r="BN656" s="3"/>
      <c r="BO656" s="3"/>
      <c r="BP656" s="3"/>
      <c r="BQ656" s="3"/>
      <c r="BR656" s="3"/>
    </row>
    <row r="657" spans="1:70" s="14" customFormat="1" x14ac:dyDescent="0.25">
      <c r="A657" s="3"/>
      <c r="B657" s="3"/>
      <c r="C657" s="3"/>
      <c r="D657" s="3"/>
      <c r="E657" s="3"/>
      <c r="F657" s="3"/>
      <c r="G657" s="3"/>
      <c r="H657" s="3"/>
      <c r="I657" s="3"/>
      <c r="J657" s="139"/>
      <c r="K657" s="139"/>
      <c r="L657" s="139"/>
      <c r="M657" s="139"/>
      <c r="N657" s="138"/>
      <c r="O657" s="3"/>
      <c r="P657" s="3"/>
      <c r="Q657" s="3"/>
      <c r="R657" s="3"/>
      <c r="S657" s="3"/>
      <c r="T657" s="3"/>
      <c r="AF657" s="91"/>
      <c r="AI657" s="91"/>
      <c r="AK657" s="91"/>
      <c r="AL657" s="91"/>
      <c r="AM657" s="131"/>
      <c r="AR657" s="35"/>
      <c r="AS657" s="3"/>
      <c r="AT657" s="3"/>
      <c r="AU657" s="3"/>
      <c r="AV657" s="3"/>
      <c r="AW657" s="3"/>
      <c r="AX657" s="3"/>
      <c r="AY657" s="3"/>
      <c r="AZ657" s="3"/>
      <c r="BA657" s="3"/>
      <c r="BB657" s="3"/>
      <c r="BC657" s="3"/>
      <c r="BD657" s="3"/>
      <c r="BE657" s="3"/>
      <c r="BF657" s="3"/>
      <c r="BG657" s="3"/>
      <c r="BH657" s="3"/>
      <c r="BI657" s="3"/>
      <c r="BJ657" s="3"/>
      <c r="BK657" s="3"/>
      <c r="BL657" s="3"/>
      <c r="BM657" s="3"/>
      <c r="BN657" s="3"/>
      <c r="BO657" s="3"/>
      <c r="BP657" s="3"/>
      <c r="BQ657" s="3"/>
      <c r="BR657" s="3"/>
    </row>
    <row r="658" spans="1:70" s="14" customFormat="1" x14ac:dyDescent="0.25">
      <c r="A658" s="3"/>
      <c r="B658" s="3"/>
      <c r="C658" s="3"/>
      <c r="D658" s="3"/>
      <c r="E658" s="3"/>
      <c r="F658" s="3"/>
      <c r="G658" s="3"/>
      <c r="H658" s="3"/>
      <c r="I658" s="3"/>
      <c r="J658" s="139"/>
      <c r="K658" s="139"/>
      <c r="L658" s="139"/>
      <c r="M658" s="139"/>
      <c r="N658" s="138"/>
      <c r="O658" s="3"/>
      <c r="P658" s="3"/>
      <c r="Q658" s="3"/>
      <c r="R658" s="3"/>
      <c r="S658" s="3"/>
      <c r="T658" s="3"/>
      <c r="AF658" s="91"/>
      <c r="AI658" s="91"/>
      <c r="AK658" s="91"/>
      <c r="AL658" s="91"/>
      <c r="AM658" s="131"/>
      <c r="AR658" s="35"/>
      <c r="AS658" s="3"/>
      <c r="AT658" s="3"/>
      <c r="AU658" s="3"/>
      <c r="AV658" s="3"/>
      <c r="AW658" s="3"/>
      <c r="AX658" s="3"/>
      <c r="AY658" s="3"/>
      <c r="AZ658" s="3"/>
      <c r="BA658" s="3"/>
      <c r="BB658" s="3"/>
      <c r="BC658" s="3"/>
      <c r="BD658" s="3"/>
      <c r="BE658" s="3"/>
      <c r="BF658" s="3"/>
      <c r="BG658" s="3"/>
      <c r="BH658" s="3"/>
      <c r="BI658" s="3"/>
      <c r="BJ658" s="3"/>
      <c r="BK658" s="3"/>
      <c r="BL658" s="3"/>
      <c r="BM658" s="3"/>
      <c r="BN658" s="3"/>
      <c r="BO658" s="3"/>
      <c r="BP658" s="3"/>
      <c r="BQ658" s="3"/>
      <c r="BR658" s="3"/>
    </row>
    <row r="659" spans="1:70" s="14" customFormat="1" x14ac:dyDescent="0.25">
      <c r="A659" s="3"/>
      <c r="B659" s="3"/>
      <c r="C659" s="3"/>
      <c r="D659" s="3"/>
      <c r="E659" s="3"/>
      <c r="F659" s="3"/>
      <c r="G659" s="3"/>
      <c r="H659" s="3"/>
      <c r="I659" s="3"/>
      <c r="J659" s="139"/>
      <c r="K659" s="139"/>
      <c r="L659" s="139"/>
      <c r="M659" s="139"/>
      <c r="N659" s="138"/>
      <c r="O659" s="3"/>
      <c r="P659" s="3"/>
      <c r="Q659" s="3"/>
      <c r="R659" s="3"/>
      <c r="S659" s="3"/>
      <c r="T659" s="3"/>
      <c r="AF659" s="91"/>
      <c r="AI659" s="91"/>
      <c r="AK659" s="91"/>
      <c r="AL659" s="91"/>
      <c r="AM659" s="131"/>
      <c r="AR659" s="35"/>
      <c r="AS659" s="3"/>
      <c r="AT659" s="3"/>
      <c r="AU659" s="3"/>
      <c r="AV659" s="3"/>
      <c r="AW659" s="3"/>
      <c r="AX659" s="3"/>
      <c r="AY659" s="3"/>
      <c r="AZ659" s="3"/>
      <c r="BA659" s="3"/>
      <c r="BB659" s="3"/>
      <c r="BC659" s="3"/>
      <c r="BD659" s="3"/>
      <c r="BE659" s="3"/>
      <c r="BF659" s="3"/>
      <c r="BG659" s="3"/>
      <c r="BH659" s="3"/>
      <c r="BI659" s="3"/>
      <c r="BJ659" s="3"/>
      <c r="BK659" s="3"/>
      <c r="BL659" s="3"/>
      <c r="BM659" s="3"/>
      <c r="BN659" s="3"/>
      <c r="BO659" s="3"/>
      <c r="BP659" s="3"/>
      <c r="BQ659" s="3"/>
      <c r="BR659" s="3"/>
    </row>
    <row r="660" spans="1:70" s="14" customFormat="1" x14ac:dyDescent="0.25">
      <c r="A660" s="3"/>
      <c r="B660" s="3"/>
      <c r="C660" s="3"/>
      <c r="D660" s="3"/>
      <c r="E660" s="3"/>
      <c r="F660" s="3"/>
      <c r="G660" s="3"/>
      <c r="H660" s="3"/>
      <c r="I660" s="3"/>
      <c r="J660" s="139"/>
      <c r="K660" s="139"/>
      <c r="L660" s="139"/>
      <c r="M660" s="139"/>
      <c r="N660" s="138"/>
      <c r="O660" s="3"/>
      <c r="P660" s="3"/>
      <c r="Q660" s="3"/>
      <c r="R660" s="3"/>
      <c r="S660" s="3"/>
      <c r="T660" s="3"/>
      <c r="AF660" s="91"/>
      <c r="AI660" s="91"/>
      <c r="AK660" s="91"/>
      <c r="AL660" s="91"/>
      <c r="AM660" s="131"/>
      <c r="AR660" s="35"/>
      <c r="AS660" s="3"/>
      <c r="AT660" s="3"/>
      <c r="AU660" s="3"/>
      <c r="AV660" s="3"/>
      <c r="AW660" s="3"/>
      <c r="AX660" s="3"/>
      <c r="AY660" s="3"/>
      <c r="AZ660" s="3"/>
      <c r="BA660" s="3"/>
      <c r="BB660" s="3"/>
      <c r="BC660" s="3"/>
      <c r="BD660" s="3"/>
      <c r="BE660" s="3"/>
      <c r="BF660" s="3"/>
      <c r="BG660" s="3"/>
      <c r="BH660" s="3"/>
      <c r="BI660" s="3"/>
      <c r="BJ660" s="3"/>
      <c r="BK660" s="3"/>
      <c r="BL660" s="3"/>
      <c r="BM660" s="3"/>
      <c r="BN660" s="3"/>
      <c r="BO660" s="3"/>
      <c r="BP660" s="3"/>
      <c r="BQ660" s="3"/>
      <c r="BR660" s="3"/>
    </row>
    <row r="661" spans="1:70" s="14" customFormat="1" x14ac:dyDescent="0.25">
      <c r="A661" s="3"/>
      <c r="B661" s="3"/>
      <c r="C661" s="3"/>
      <c r="D661" s="3"/>
      <c r="E661" s="3"/>
      <c r="F661" s="3"/>
      <c r="G661" s="3"/>
      <c r="H661" s="3"/>
      <c r="I661" s="3"/>
      <c r="J661" s="139"/>
      <c r="K661" s="139"/>
      <c r="L661" s="139"/>
      <c r="M661" s="139"/>
      <c r="N661" s="138"/>
      <c r="O661" s="3"/>
      <c r="P661" s="3"/>
      <c r="Q661" s="3"/>
      <c r="R661" s="3"/>
      <c r="S661" s="3"/>
      <c r="T661" s="3"/>
      <c r="AF661" s="91"/>
      <c r="AI661" s="91"/>
      <c r="AK661" s="91"/>
      <c r="AL661" s="91"/>
      <c r="AM661" s="131"/>
      <c r="AR661" s="35"/>
      <c r="AS661" s="3"/>
      <c r="AT661" s="3"/>
      <c r="AU661" s="3"/>
      <c r="AV661" s="3"/>
      <c r="AW661" s="3"/>
      <c r="AX661" s="3"/>
      <c r="AY661" s="3"/>
      <c r="AZ661" s="3"/>
      <c r="BA661" s="3"/>
      <c r="BB661" s="3"/>
      <c r="BC661" s="3"/>
      <c r="BD661" s="3"/>
      <c r="BE661" s="3"/>
      <c r="BF661" s="3"/>
      <c r="BG661" s="3"/>
      <c r="BH661" s="3"/>
      <c r="BI661" s="3"/>
      <c r="BJ661" s="3"/>
      <c r="BK661" s="3"/>
      <c r="BL661" s="3"/>
      <c r="BM661" s="3"/>
      <c r="BN661" s="3"/>
      <c r="BO661" s="3"/>
      <c r="BP661" s="3"/>
      <c r="BQ661" s="3"/>
      <c r="BR661" s="3"/>
    </row>
    <row r="662" spans="1:70" s="14" customFormat="1" x14ac:dyDescent="0.25">
      <c r="A662" s="3"/>
      <c r="B662" s="3"/>
      <c r="C662" s="3"/>
      <c r="D662" s="3"/>
      <c r="E662" s="3"/>
      <c r="F662" s="3"/>
      <c r="G662" s="3"/>
      <c r="H662" s="3"/>
      <c r="I662" s="3"/>
      <c r="J662" s="139"/>
      <c r="K662" s="139"/>
      <c r="L662" s="139"/>
      <c r="M662" s="139"/>
      <c r="N662" s="138"/>
      <c r="O662" s="3"/>
      <c r="P662" s="3"/>
      <c r="Q662" s="3"/>
      <c r="R662" s="3"/>
      <c r="S662" s="3"/>
      <c r="T662" s="3"/>
      <c r="AF662" s="91"/>
      <c r="AI662" s="91"/>
      <c r="AK662" s="91"/>
      <c r="AL662" s="91"/>
      <c r="AM662" s="131"/>
      <c r="AR662" s="35"/>
      <c r="AS662" s="3"/>
      <c r="AT662" s="3"/>
      <c r="AU662" s="3"/>
      <c r="AV662" s="3"/>
      <c r="AW662" s="3"/>
      <c r="AX662" s="3"/>
      <c r="AY662" s="3"/>
      <c r="AZ662" s="3"/>
      <c r="BA662" s="3"/>
      <c r="BB662" s="3"/>
      <c r="BC662" s="3"/>
      <c r="BD662" s="3"/>
      <c r="BE662" s="3"/>
      <c r="BF662" s="3"/>
      <c r="BG662" s="3"/>
      <c r="BH662" s="3"/>
      <c r="BI662" s="3"/>
      <c r="BJ662" s="3"/>
      <c r="BK662" s="3"/>
      <c r="BL662" s="3"/>
      <c r="BM662" s="3"/>
      <c r="BN662" s="3"/>
      <c r="BO662" s="3"/>
      <c r="BP662" s="3"/>
      <c r="BQ662" s="3"/>
      <c r="BR662" s="3"/>
    </row>
    <row r="663" spans="1:70" s="14" customFormat="1" x14ac:dyDescent="0.25">
      <c r="A663" s="3"/>
      <c r="B663" s="3"/>
      <c r="C663" s="3"/>
      <c r="D663" s="3"/>
      <c r="E663" s="3"/>
      <c r="F663" s="3"/>
      <c r="G663" s="3"/>
      <c r="H663" s="3"/>
      <c r="I663" s="3"/>
      <c r="J663" s="139"/>
      <c r="K663" s="139"/>
      <c r="L663" s="139"/>
      <c r="M663" s="139"/>
      <c r="N663" s="138"/>
      <c r="O663" s="3"/>
      <c r="P663" s="3"/>
      <c r="Q663" s="3"/>
      <c r="R663" s="3"/>
      <c r="S663" s="3"/>
      <c r="T663" s="3"/>
      <c r="AF663" s="91"/>
      <c r="AI663" s="91"/>
      <c r="AK663" s="91"/>
      <c r="AL663" s="91"/>
      <c r="AM663" s="131"/>
      <c r="AR663" s="35"/>
      <c r="AS663" s="3"/>
      <c r="AT663" s="3"/>
      <c r="AU663" s="3"/>
      <c r="AV663" s="3"/>
      <c r="AW663" s="3"/>
      <c r="AX663" s="3"/>
      <c r="AY663" s="3"/>
      <c r="AZ663" s="3"/>
      <c r="BA663" s="3"/>
      <c r="BB663" s="3"/>
      <c r="BC663" s="3"/>
      <c r="BD663" s="3"/>
      <c r="BE663" s="3"/>
      <c r="BF663" s="3"/>
      <c r="BG663" s="3"/>
      <c r="BH663" s="3"/>
      <c r="BI663" s="3"/>
      <c r="BJ663" s="3"/>
      <c r="BK663" s="3"/>
      <c r="BL663" s="3"/>
      <c r="BM663" s="3"/>
      <c r="BN663" s="3"/>
      <c r="BO663" s="3"/>
      <c r="BP663" s="3"/>
      <c r="BQ663" s="3"/>
      <c r="BR663" s="3"/>
    </row>
    <row r="664" spans="1:70" s="14" customFormat="1" x14ac:dyDescent="0.25">
      <c r="A664" s="3"/>
      <c r="B664" s="3"/>
      <c r="C664" s="3"/>
      <c r="D664" s="3"/>
      <c r="E664" s="3"/>
      <c r="F664" s="3"/>
      <c r="G664" s="3"/>
      <c r="H664" s="3"/>
      <c r="I664" s="3"/>
      <c r="J664" s="139"/>
      <c r="K664" s="139"/>
      <c r="L664" s="139"/>
      <c r="M664" s="139"/>
      <c r="N664" s="138"/>
      <c r="O664" s="3"/>
      <c r="P664" s="3"/>
      <c r="Q664" s="3"/>
      <c r="R664" s="3"/>
      <c r="S664" s="3"/>
      <c r="T664" s="3"/>
      <c r="AF664" s="91"/>
      <c r="AI664" s="91"/>
      <c r="AK664" s="91"/>
      <c r="AL664" s="91"/>
      <c r="AM664" s="131"/>
      <c r="AR664" s="35"/>
      <c r="AS664" s="3"/>
      <c r="AT664" s="3"/>
      <c r="AU664" s="3"/>
      <c r="AV664" s="3"/>
      <c r="AW664" s="3"/>
      <c r="AX664" s="3"/>
      <c r="AY664" s="3"/>
      <c r="AZ664" s="3"/>
      <c r="BA664" s="3"/>
      <c r="BB664" s="3"/>
      <c r="BC664" s="3"/>
      <c r="BD664" s="3"/>
      <c r="BE664" s="3"/>
      <c r="BF664" s="3"/>
      <c r="BG664" s="3"/>
      <c r="BH664" s="3"/>
      <c r="BI664" s="3"/>
      <c r="BJ664" s="3"/>
      <c r="BK664" s="3"/>
      <c r="BL664" s="3"/>
      <c r="BM664" s="3"/>
      <c r="BN664" s="3"/>
      <c r="BO664" s="3"/>
      <c r="BP664" s="3"/>
      <c r="BQ664" s="3"/>
      <c r="BR664" s="3"/>
    </row>
    <row r="665" spans="1:70" s="14" customFormat="1" x14ac:dyDescent="0.25">
      <c r="A665" s="3"/>
      <c r="B665" s="3"/>
      <c r="C665" s="3"/>
      <c r="D665" s="3"/>
      <c r="E665" s="3"/>
      <c r="F665" s="3"/>
      <c r="G665" s="3"/>
      <c r="H665" s="3"/>
      <c r="I665" s="3"/>
      <c r="J665" s="139"/>
      <c r="K665" s="139"/>
      <c r="L665" s="139"/>
      <c r="M665" s="139"/>
      <c r="N665" s="138"/>
      <c r="O665" s="3"/>
      <c r="P665" s="3"/>
      <c r="Q665" s="3"/>
      <c r="R665" s="3"/>
      <c r="S665" s="3"/>
      <c r="T665" s="3"/>
      <c r="AF665" s="91"/>
      <c r="AI665" s="91"/>
      <c r="AK665" s="91"/>
      <c r="AL665" s="91"/>
      <c r="AM665" s="131"/>
      <c r="AR665" s="35"/>
      <c r="AS665" s="3"/>
      <c r="AT665" s="3"/>
      <c r="AU665" s="3"/>
      <c r="AV665" s="3"/>
      <c r="AW665" s="3"/>
      <c r="AX665" s="3"/>
      <c r="AY665" s="3"/>
      <c r="AZ665" s="3"/>
      <c r="BA665" s="3"/>
      <c r="BB665" s="3"/>
      <c r="BC665" s="3"/>
      <c r="BD665" s="3"/>
      <c r="BE665" s="3"/>
      <c r="BF665" s="3"/>
      <c r="BG665" s="3"/>
      <c r="BH665" s="3"/>
      <c r="BI665" s="3"/>
      <c r="BJ665" s="3"/>
      <c r="BK665" s="3"/>
      <c r="BL665" s="3"/>
      <c r="BM665" s="3"/>
      <c r="BN665" s="3"/>
      <c r="BO665" s="3"/>
      <c r="BP665" s="3"/>
      <c r="BQ665" s="3"/>
      <c r="BR665" s="3"/>
    </row>
    <row r="666" spans="1:70" s="14" customFormat="1" x14ac:dyDescent="0.25">
      <c r="A666" s="3"/>
      <c r="B666" s="3"/>
      <c r="C666" s="3"/>
      <c r="D666" s="3"/>
      <c r="E666" s="3"/>
      <c r="F666" s="3"/>
      <c r="G666" s="3"/>
      <c r="H666" s="3"/>
      <c r="I666" s="3"/>
      <c r="J666" s="139"/>
      <c r="K666" s="139"/>
      <c r="L666" s="139"/>
      <c r="M666" s="139"/>
      <c r="N666" s="138"/>
      <c r="O666" s="3"/>
      <c r="P666" s="3"/>
      <c r="Q666" s="3"/>
      <c r="R666" s="3"/>
      <c r="S666" s="3"/>
      <c r="T666" s="3"/>
      <c r="AF666" s="91"/>
      <c r="AI666" s="91"/>
      <c r="AK666" s="91"/>
      <c r="AL666" s="91"/>
      <c r="AM666" s="131"/>
      <c r="AR666" s="35"/>
      <c r="AS666" s="3"/>
      <c r="AT666" s="3"/>
      <c r="AU666" s="3"/>
      <c r="AV666" s="3"/>
      <c r="AW666" s="3"/>
      <c r="AX666" s="3"/>
      <c r="AY666" s="3"/>
      <c r="AZ666" s="3"/>
      <c r="BA666" s="3"/>
      <c r="BB666" s="3"/>
      <c r="BC666" s="3"/>
      <c r="BD666" s="3"/>
      <c r="BE666" s="3"/>
      <c r="BF666" s="3"/>
      <c r="BG666" s="3"/>
      <c r="BH666" s="3"/>
      <c r="BI666" s="3"/>
      <c r="BJ666" s="3"/>
      <c r="BK666" s="3"/>
      <c r="BL666" s="3"/>
      <c r="BM666" s="3"/>
      <c r="BN666" s="3"/>
      <c r="BO666" s="3"/>
      <c r="BP666" s="3"/>
      <c r="BQ666" s="3"/>
      <c r="BR666" s="3"/>
    </row>
    <row r="667" spans="1:70" s="14" customFormat="1" x14ac:dyDescent="0.25">
      <c r="A667" s="3"/>
      <c r="B667" s="3"/>
      <c r="C667" s="3"/>
      <c r="D667" s="3"/>
      <c r="E667" s="3"/>
      <c r="F667" s="3"/>
      <c r="G667" s="3"/>
      <c r="H667" s="3"/>
      <c r="I667" s="3"/>
      <c r="J667" s="139"/>
      <c r="K667" s="139"/>
      <c r="L667" s="139"/>
      <c r="M667" s="139"/>
      <c r="N667" s="138"/>
      <c r="O667" s="3"/>
      <c r="P667" s="3"/>
      <c r="Q667" s="3"/>
      <c r="R667" s="3"/>
      <c r="S667" s="3"/>
      <c r="T667" s="3"/>
      <c r="AF667" s="91"/>
      <c r="AI667" s="91"/>
      <c r="AK667" s="91"/>
      <c r="AL667" s="91"/>
      <c r="AM667" s="131"/>
      <c r="AR667" s="35"/>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row>
    <row r="668" spans="1:70" s="14" customFormat="1" x14ac:dyDescent="0.25">
      <c r="A668" s="3"/>
      <c r="B668" s="3"/>
      <c r="C668" s="3"/>
      <c r="D668" s="3"/>
      <c r="E668" s="3"/>
      <c r="F668" s="3"/>
      <c r="G668" s="3"/>
      <c r="H668" s="3"/>
      <c r="I668" s="3"/>
      <c r="J668" s="139"/>
      <c r="K668" s="139"/>
      <c r="L668" s="139"/>
      <c r="M668" s="139"/>
      <c r="N668" s="138"/>
      <c r="O668" s="3"/>
      <c r="P668" s="3"/>
      <c r="Q668" s="3"/>
      <c r="R668" s="3"/>
      <c r="S668" s="3"/>
      <c r="T668" s="3"/>
      <c r="AF668" s="91"/>
      <c r="AI668" s="91"/>
      <c r="AK668" s="91"/>
      <c r="AL668" s="91"/>
      <c r="AM668" s="131"/>
      <c r="AR668" s="35"/>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row>
    <row r="669" spans="1:70" s="14" customFormat="1" x14ac:dyDescent="0.25">
      <c r="A669" s="3"/>
      <c r="B669" s="3"/>
      <c r="C669" s="3"/>
      <c r="D669" s="3"/>
      <c r="E669" s="3"/>
      <c r="F669" s="3"/>
      <c r="G669" s="3"/>
      <c r="H669" s="3"/>
      <c r="I669" s="3"/>
      <c r="J669" s="139"/>
      <c r="K669" s="139"/>
      <c r="L669" s="139"/>
      <c r="M669" s="139"/>
      <c r="N669" s="138"/>
      <c r="O669" s="3"/>
      <c r="P669" s="3"/>
      <c r="Q669" s="3"/>
      <c r="R669" s="3"/>
      <c r="S669" s="3"/>
      <c r="T669" s="3"/>
      <c r="AF669" s="91"/>
      <c r="AI669" s="91"/>
      <c r="AK669" s="91"/>
      <c r="AL669" s="91"/>
      <c r="AM669" s="131"/>
      <c r="AR669" s="35"/>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row>
    <row r="670" spans="1:70" s="14" customFormat="1" x14ac:dyDescent="0.25">
      <c r="A670" s="3"/>
      <c r="B670" s="3"/>
      <c r="C670" s="3"/>
      <c r="D670" s="3"/>
      <c r="E670" s="3"/>
      <c r="F670" s="3"/>
      <c r="G670" s="3"/>
      <c r="H670" s="3"/>
      <c r="I670" s="3"/>
      <c r="J670" s="139"/>
      <c r="K670" s="139"/>
      <c r="L670" s="139"/>
      <c r="M670" s="139"/>
      <c r="N670" s="138"/>
      <c r="O670" s="3"/>
      <c r="P670" s="3"/>
      <c r="Q670" s="3"/>
      <c r="R670" s="3"/>
      <c r="S670" s="3"/>
      <c r="T670" s="3"/>
      <c r="AF670" s="91"/>
      <c r="AI670" s="91"/>
      <c r="AK670" s="91"/>
      <c r="AL670" s="91"/>
      <c r="AM670" s="131"/>
      <c r="AR670" s="35"/>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row>
    <row r="671" spans="1:70" s="14" customFormat="1" x14ac:dyDescent="0.25">
      <c r="A671" s="3"/>
      <c r="B671" s="3"/>
      <c r="C671" s="3"/>
      <c r="D671" s="3"/>
      <c r="E671" s="3"/>
      <c r="F671" s="3"/>
      <c r="G671" s="3"/>
      <c r="H671" s="3"/>
      <c r="I671" s="3"/>
      <c r="J671" s="139"/>
      <c r="K671" s="139"/>
      <c r="L671" s="139"/>
      <c r="M671" s="139"/>
      <c r="N671" s="138"/>
      <c r="O671" s="3"/>
      <c r="P671" s="3"/>
      <c r="Q671" s="3"/>
      <c r="R671" s="3"/>
      <c r="S671" s="3"/>
      <c r="T671" s="3"/>
      <c r="AF671" s="91"/>
      <c r="AI671" s="91"/>
      <c r="AK671" s="91"/>
      <c r="AL671" s="91"/>
      <c r="AM671" s="131"/>
      <c r="AR671" s="35"/>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row>
    <row r="672" spans="1:70" s="14" customFormat="1" x14ac:dyDescent="0.25">
      <c r="A672" s="3"/>
      <c r="B672" s="3"/>
      <c r="C672" s="3"/>
      <c r="D672" s="3"/>
      <c r="E672" s="3"/>
      <c r="F672" s="3"/>
      <c r="G672" s="3"/>
      <c r="H672" s="3"/>
      <c r="I672" s="3"/>
      <c r="J672" s="139"/>
      <c r="K672" s="139"/>
      <c r="L672" s="139"/>
      <c r="M672" s="139"/>
      <c r="N672" s="138"/>
      <c r="O672" s="3"/>
      <c r="P672" s="3"/>
      <c r="Q672" s="3"/>
      <c r="R672" s="3"/>
      <c r="S672" s="3"/>
      <c r="T672" s="3"/>
      <c r="AF672" s="91"/>
      <c r="AI672" s="91"/>
      <c r="AK672" s="91"/>
      <c r="AL672" s="91"/>
      <c r="AM672" s="131"/>
      <c r="AR672" s="35"/>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row>
    <row r="673" spans="1:70" s="14" customFormat="1" x14ac:dyDescent="0.25">
      <c r="A673" s="3"/>
      <c r="B673" s="3"/>
      <c r="C673" s="3"/>
      <c r="D673" s="3"/>
      <c r="E673" s="3"/>
      <c r="F673" s="3"/>
      <c r="G673" s="3"/>
      <c r="H673" s="3"/>
      <c r="I673" s="3"/>
      <c r="J673" s="139"/>
      <c r="K673" s="139"/>
      <c r="L673" s="139"/>
      <c r="M673" s="139"/>
      <c r="N673" s="138"/>
      <c r="O673" s="3"/>
      <c r="P673" s="3"/>
      <c r="Q673" s="3"/>
      <c r="R673" s="3"/>
      <c r="S673" s="3"/>
      <c r="T673" s="3"/>
      <c r="AF673" s="91"/>
      <c r="AI673" s="91"/>
      <c r="AK673" s="91"/>
      <c r="AL673" s="91"/>
      <c r="AM673" s="131"/>
      <c r="AR673" s="35"/>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row>
    <row r="674" spans="1:70" s="14" customFormat="1" x14ac:dyDescent="0.25">
      <c r="A674" s="3"/>
      <c r="B674" s="3"/>
      <c r="C674" s="3"/>
      <c r="D674" s="3"/>
      <c r="E674" s="3"/>
      <c r="F674" s="3"/>
      <c r="G674" s="3"/>
      <c r="H674" s="3"/>
      <c r="I674" s="3"/>
      <c r="J674" s="139"/>
      <c r="K674" s="139"/>
      <c r="L674" s="139"/>
      <c r="M674" s="139"/>
      <c r="N674" s="138"/>
      <c r="O674" s="3"/>
      <c r="P674" s="3"/>
      <c r="Q674" s="3"/>
      <c r="R674" s="3"/>
      <c r="S674" s="3"/>
      <c r="T674" s="3"/>
      <c r="AF674" s="91"/>
      <c r="AI674" s="91"/>
      <c r="AK674" s="91"/>
      <c r="AL674" s="91"/>
      <c r="AM674" s="131"/>
      <c r="AR674" s="35"/>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row>
    <row r="675" spans="1:70" s="14" customFormat="1" x14ac:dyDescent="0.25">
      <c r="A675" s="3"/>
      <c r="B675" s="3"/>
      <c r="C675" s="3"/>
      <c r="D675" s="3"/>
      <c r="E675" s="3"/>
      <c r="F675" s="3"/>
      <c r="G675" s="3"/>
      <c r="H675" s="3"/>
      <c r="I675" s="3"/>
      <c r="J675" s="139"/>
      <c r="K675" s="139"/>
      <c r="L675" s="139"/>
      <c r="M675" s="139"/>
      <c r="N675" s="138"/>
      <c r="O675" s="3"/>
      <c r="P675" s="3"/>
      <c r="Q675" s="3"/>
      <c r="R675" s="3"/>
      <c r="S675" s="3"/>
      <c r="T675" s="3"/>
      <c r="AF675" s="91"/>
      <c r="AI675" s="91"/>
      <c r="AK675" s="91"/>
      <c r="AL675" s="91"/>
      <c r="AM675" s="131"/>
      <c r="AR675" s="35"/>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row>
    <row r="676" spans="1:70" s="14" customFormat="1" x14ac:dyDescent="0.25">
      <c r="A676" s="3"/>
      <c r="B676" s="3"/>
      <c r="C676" s="3"/>
      <c r="D676" s="3"/>
      <c r="E676" s="3"/>
      <c r="F676" s="3"/>
      <c r="G676" s="3"/>
      <c r="H676" s="3"/>
      <c r="I676" s="3"/>
      <c r="J676" s="139"/>
      <c r="K676" s="139"/>
      <c r="L676" s="139"/>
      <c r="M676" s="139"/>
      <c r="N676" s="138"/>
      <c r="O676" s="3"/>
      <c r="P676" s="3"/>
      <c r="Q676" s="3"/>
      <c r="R676" s="3"/>
      <c r="S676" s="3"/>
      <c r="T676" s="3"/>
      <c r="AF676" s="91"/>
      <c r="AI676" s="91"/>
      <c r="AK676" s="91"/>
      <c r="AL676" s="91"/>
      <c r="AM676" s="131"/>
      <c r="AR676" s="35"/>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row>
    <row r="677" spans="1:70" s="14" customFormat="1" x14ac:dyDescent="0.25">
      <c r="A677" s="3"/>
      <c r="B677" s="3"/>
      <c r="C677" s="3"/>
      <c r="D677" s="3"/>
      <c r="E677" s="3"/>
      <c r="F677" s="3"/>
      <c r="G677" s="3"/>
      <c r="H677" s="3"/>
      <c r="I677" s="3"/>
      <c r="J677" s="139"/>
      <c r="K677" s="139"/>
      <c r="L677" s="139"/>
      <c r="M677" s="139"/>
      <c r="N677" s="138"/>
      <c r="O677" s="3"/>
      <c r="P677" s="3"/>
      <c r="Q677" s="3"/>
      <c r="R677" s="3"/>
      <c r="S677" s="3"/>
      <c r="T677" s="3"/>
      <c r="AF677" s="91"/>
      <c r="AI677" s="91"/>
      <c r="AK677" s="91"/>
      <c r="AL677" s="91"/>
      <c r="AM677" s="131"/>
      <c r="AR677" s="35"/>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row>
    <row r="678" spans="1:70" s="14" customFormat="1" x14ac:dyDescent="0.25">
      <c r="A678" s="3"/>
      <c r="B678" s="3"/>
      <c r="C678" s="3"/>
      <c r="D678" s="3"/>
      <c r="E678" s="3"/>
      <c r="F678" s="3"/>
      <c r="G678" s="3"/>
      <c r="H678" s="3"/>
      <c r="I678" s="3"/>
      <c r="J678" s="139"/>
      <c r="K678" s="139"/>
      <c r="L678" s="139"/>
      <c r="M678" s="139"/>
      <c r="N678" s="138"/>
      <c r="O678" s="3"/>
      <c r="P678" s="3"/>
      <c r="Q678" s="3"/>
      <c r="R678" s="3"/>
      <c r="S678" s="3"/>
      <c r="T678" s="3"/>
      <c r="AF678" s="91"/>
      <c r="AI678" s="91"/>
      <c r="AK678" s="91"/>
      <c r="AL678" s="91"/>
      <c r="AM678" s="131"/>
      <c r="AR678" s="35"/>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row>
    <row r="679" spans="1:70" s="14" customFormat="1" x14ac:dyDescent="0.25">
      <c r="A679" s="3"/>
      <c r="B679" s="3"/>
      <c r="C679" s="3"/>
      <c r="D679" s="3"/>
      <c r="E679" s="3"/>
      <c r="F679" s="3"/>
      <c r="G679" s="3"/>
      <c r="H679" s="3"/>
      <c r="I679" s="3"/>
      <c r="J679" s="139"/>
      <c r="K679" s="139"/>
      <c r="L679" s="139"/>
      <c r="M679" s="139"/>
      <c r="N679" s="138"/>
      <c r="O679" s="3"/>
      <c r="P679" s="3"/>
      <c r="Q679" s="3"/>
      <c r="R679" s="3"/>
      <c r="S679" s="3"/>
      <c r="T679" s="3"/>
      <c r="AF679" s="91"/>
      <c r="AI679" s="91"/>
      <c r="AK679" s="91"/>
      <c r="AL679" s="91"/>
      <c r="AM679" s="131"/>
      <c r="AR679" s="35"/>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row>
    <row r="680" spans="1:70" s="14" customFormat="1" x14ac:dyDescent="0.25">
      <c r="A680" s="3"/>
      <c r="B680" s="3"/>
      <c r="C680" s="3"/>
      <c r="D680" s="3"/>
      <c r="E680" s="3"/>
      <c r="F680" s="3"/>
      <c r="G680" s="3"/>
      <c r="H680" s="3"/>
      <c r="I680" s="3"/>
      <c r="J680" s="139"/>
      <c r="K680" s="139"/>
      <c r="L680" s="139"/>
      <c r="M680" s="139"/>
      <c r="N680" s="138"/>
      <c r="O680" s="3"/>
      <c r="P680" s="3"/>
      <c r="Q680" s="3"/>
      <c r="R680" s="3"/>
      <c r="S680" s="3"/>
      <c r="T680" s="3"/>
      <c r="AF680" s="91"/>
      <c r="AI680" s="91"/>
      <c r="AK680" s="91"/>
      <c r="AL680" s="91"/>
      <c r="AM680" s="131"/>
      <c r="AR680" s="35"/>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row>
    <row r="681" spans="1:70" s="14" customFormat="1" x14ac:dyDescent="0.25">
      <c r="A681" s="3"/>
      <c r="B681" s="3"/>
      <c r="C681" s="3"/>
      <c r="D681" s="3"/>
      <c r="E681" s="3"/>
      <c r="F681" s="3"/>
      <c r="G681" s="3"/>
      <c r="H681" s="3"/>
      <c r="I681" s="3"/>
      <c r="J681" s="139"/>
      <c r="K681" s="139"/>
      <c r="L681" s="139"/>
      <c r="M681" s="139"/>
      <c r="N681" s="138"/>
      <c r="O681" s="3"/>
      <c r="P681" s="3"/>
      <c r="Q681" s="3"/>
      <c r="R681" s="3"/>
      <c r="S681" s="3"/>
      <c r="T681" s="3"/>
      <c r="AF681" s="91"/>
      <c r="AI681" s="91"/>
      <c r="AK681" s="91"/>
      <c r="AL681" s="91"/>
      <c r="AM681" s="131"/>
      <c r="AR681" s="35"/>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row>
    <row r="682" spans="1:70" s="14" customFormat="1" x14ac:dyDescent="0.25">
      <c r="A682" s="3"/>
      <c r="B682" s="3"/>
      <c r="C682" s="3"/>
      <c r="D682" s="3"/>
      <c r="E682" s="3"/>
      <c r="F682" s="3"/>
      <c r="G682" s="3"/>
      <c r="H682" s="3"/>
      <c r="I682" s="3"/>
      <c r="J682" s="139"/>
      <c r="K682" s="139"/>
      <c r="L682" s="139"/>
      <c r="M682" s="139"/>
      <c r="N682" s="138"/>
      <c r="O682" s="3"/>
      <c r="P682" s="3"/>
      <c r="Q682" s="3"/>
      <c r="R682" s="3"/>
      <c r="S682" s="3"/>
      <c r="T682" s="3"/>
      <c r="AF682" s="91"/>
      <c r="AI682" s="91"/>
      <c r="AK682" s="91"/>
      <c r="AL682" s="91"/>
      <c r="AM682" s="131"/>
      <c r="AR682" s="35"/>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row>
    <row r="683" spans="1:70" s="14" customFormat="1" x14ac:dyDescent="0.25">
      <c r="A683" s="3"/>
      <c r="B683" s="3"/>
      <c r="C683" s="3"/>
      <c r="D683" s="3"/>
      <c r="E683" s="3"/>
      <c r="F683" s="3"/>
      <c r="G683" s="3"/>
      <c r="H683" s="3"/>
      <c r="I683" s="3"/>
      <c r="J683" s="139"/>
      <c r="K683" s="139"/>
      <c r="L683" s="139"/>
      <c r="M683" s="139"/>
      <c r="N683" s="138"/>
      <c r="O683" s="3"/>
      <c r="P683" s="3"/>
      <c r="Q683" s="3"/>
      <c r="R683" s="3"/>
      <c r="S683" s="3"/>
      <c r="T683" s="3"/>
      <c r="AF683" s="91"/>
      <c r="AI683" s="91"/>
      <c r="AK683" s="91"/>
      <c r="AL683" s="91"/>
      <c r="AM683" s="131"/>
      <c r="AR683" s="35"/>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row>
    <row r="684" spans="1:70" s="14" customFormat="1" x14ac:dyDescent="0.25">
      <c r="A684" s="3"/>
      <c r="B684" s="3"/>
      <c r="C684" s="3"/>
      <c r="D684" s="3"/>
      <c r="E684" s="3"/>
      <c r="F684" s="3"/>
      <c r="G684" s="3"/>
      <c r="H684" s="3"/>
      <c r="I684" s="3"/>
      <c r="J684" s="139"/>
      <c r="K684" s="139"/>
      <c r="L684" s="139"/>
      <c r="M684" s="139"/>
      <c r="N684" s="138"/>
      <c r="O684" s="3"/>
      <c r="P684" s="3"/>
      <c r="Q684" s="3"/>
      <c r="R684" s="3"/>
      <c r="S684" s="3"/>
      <c r="T684" s="3"/>
      <c r="AF684" s="91"/>
      <c r="AI684" s="91"/>
      <c r="AK684" s="91"/>
      <c r="AL684" s="91"/>
      <c r="AM684" s="131"/>
      <c r="AR684" s="35"/>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row>
    <row r="685" spans="1:70" s="14" customFormat="1" x14ac:dyDescent="0.25">
      <c r="A685" s="3"/>
      <c r="B685" s="3"/>
      <c r="C685" s="3"/>
      <c r="D685" s="3"/>
      <c r="E685" s="3"/>
      <c r="F685" s="3"/>
      <c r="G685" s="3"/>
      <c r="H685" s="3"/>
      <c r="I685" s="3"/>
      <c r="J685" s="139"/>
      <c r="K685" s="139"/>
      <c r="L685" s="139"/>
      <c r="M685" s="139"/>
      <c r="N685" s="138"/>
      <c r="O685" s="3"/>
      <c r="P685" s="3"/>
      <c r="Q685" s="3"/>
      <c r="R685" s="3"/>
      <c r="S685" s="3"/>
      <c r="T685" s="3"/>
      <c r="AF685" s="91"/>
      <c r="AI685" s="91"/>
      <c r="AK685" s="91"/>
      <c r="AL685" s="91"/>
      <c r="AM685" s="131"/>
      <c r="AR685" s="35"/>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row>
    <row r="686" spans="1:70" s="14" customFormat="1" x14ac:dyDescent="0.25">
      <c r="A686" s="3"/>
      <c r="B686" s="3"/>
      <c r="C686" s="3"/>
      <c r="D686" s="3"/>
      <c r="E686" s="3"/>
      <c r="F686" s="3"/>
      <c r="G686" s="3"/>
      <c r="H686" s="3"/>
      <c r="I686" s="3"/>
      <c r="J686" s="139"/>
      <c r="K686" s="139"/>
      <c r="L686" s="139"/>
      <c r="M686" s="139"/>
      <c r="N686" s="138"/>
      <c r="O686" s="3"/>
      <c r="P686" s="3"/>
      <c r="Q686" s="3"/>
      <c r="R686" s="3"/>
      <c r="S686" s="3"/>
      <c r="T686" s="3"/>
      <c r="AF686" s="91"/>
      <c r="AI686" s="91"/>
      <c r="AK686" s="91"/>
      <c r="AL686" s="91"/>
      <c r="AM686" s="131"/>
      <c r="AR686" s="35"/>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row>
    <row r="687" spans="1:70" s="14" customFormat="1" x14ac:dyDescent="0.25">
      <c r="A687" s="3"/>
      <c r="B687" s="3"/>
      <c r="C687" s="3"/>
      <c r="D687" s="3"/>
      <c r="E687" s="3"/>
      <c r="F687" s="3"/>
      <c r="G687" s="3"/>
      <c r="H687" s="3"/>
      <c r="I687" s="3"/>
      <c r="J687" s="139"/>
      <c r="K687" s="139"/>
      <c r="L687" s="139"/>
      <c r="M687" s="139"/>
      <c r="N687" s="138"/>
      <c r="O687" s="3"/>
      <c r="P687" s="3"/>
      <c r="Q687" s="3"/>
      <c r="R687" s="3"/>
      <c r="S687" s="3"/>
      <c r="T687" s="3"/>
      <c r="AF687" s="91"/>
      <c r="AI687" s="91"/>
      <c r="AK687" s="91"/>
      <c r="AL687" s="91"/>
      <c r="AM687" s="131"/>
      <c r="AR687" s="35"/>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row>
    <row r="688" spans="1:70" s="14" customFormat="1" x14ac:dyDescent="0.25">
      <c r="A688" s="3"/>
      <c r="B688" s="3"/>
      <c r="C688" s="3"/>
      <c r="D688" s="3"/>
      <c r="E688" s="3"/>
      <c r="F688" s="3"/>
      <c r="G688" s="3"/>
      <c r="H688" s="3"/>
      <c r="I688" s="3"/>
      <c r="J688" s="139"/>
      <c r="K688" s="139"/>
      <c r="L688" s="139"/>
      <c r="M688" s="139"/>
      <c r="N688" s="138"/>
      <c r="O688" s="3"/>
      <c r="P688" s="3"/>
      <c r="Q688" s="3"/>
      <c r="R688" s="3"/>
      <c r="S688" s="3"/>
      <c r="T688" s="3"/>
      <c r="AF688" s="91"/>
      <c r="AI688" s="91"/>
      <c r="AK688" s="91"/>
      <c r="AL688" s="91"/>
      <c r="AM688" s="131"/>
      <c r="AR688" s="35"/>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row>
    <row r="689" spans="1:70" s="14" customFormat="1" x14ac:dyDescent="0.25">
      <c r="A689" s="3"/>
      <c r="B689" s="3"/>
      <c r="C689" s="3"/>
      <c r="D689" s="3"/>
      <c r="E689" s="3"/>
      <c r="F689" s="3"/>
      <c r="G689" s="3"/>
      <c r="H689" s="3"/>
      <c r="I689" s="3"/>
      <c r="J689" s="139"/>
      <c r="K689" s="139"/>
      <c r="L689" s="139"/>
      <c r="M689" s="139"/>
      <c r="N689" s="138"/>
      <c r="O689" s="3"/>
      <c r="P689" s="3"/>
      <c r="Q689" s="3"/>
      <c r="R689" s="3"/>
      <c r="S689" s="3"/>
      <c r="T689" s="3"/>
      <c r="AF689" s="91"/>
      <c r="AI689" s="91"/>
      <c r="AK689" s="91"/>
      <c r="AL689" s="91"/>
      <c r="AM689" s="131"/>
      <c r="AR689" s="35"/>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row>
    <row r="690" spans="1:70" s="14" customFormat="1" x14ac:dyDescent="0.25">
      <c r="A690" s="3"/>
      <c r="B690" s="3"/>
      <c r="C690" s="3"/>
      <c r="D690" s="3"/>
      <c r="E690" s="3"/>
      <c r="F690" s="3"/>
      <c r="G690" s="3"/>
      <c r="H690" s="3"/>
      <c r="I690" s="3"/>
      <c r="J690" s="139"/>
      <c r="K690" s="139"/>
      <c r="L690" s="139"/>
      <c r="M690" s="139"/>
      <c r="N690" s="138"/>
      <c r="O690" s="3"/>
      <c r="P690" s="3"/>
      <c r="Q690" s="3"/>
      <c r="R690" s="3"/>
      <c r="S690" s="3"/>
      <c r="T690" s="3"/>
      <c r="AF690" s="91"/>
      <c r="AI690" s="91"/>
      <c r="AK690" s="91"/>
      <c r="AL690" s="91"/>
      <c r="AM690" s="131"/>
      <c r="AR690" s="35"/>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row>
    <row r="691" spans="1:70" s="14" customFormat="1" x14ac:dyDescent="0.25">
      <c r="A691" s="3"/>
      <c r="B691" s="3"/>
      <c r="C691" s="3"/>
      <c r="D691" s="3"/>
      <c r="E691" s="3"/>
      <c r="F691" s="3"/>
      <c r="G691" s="3"/>
      <c r="H691" s="3"/>
      <c r="I691" s="3"/>
      <c r="J691" s="139"/>
      <c r="K691" s="139"/>
      <c r="L691" s="139"/>
      <c r="M691" s="139"/>
      <c r="N691" s="138"/>
      <c r="O691" s="3"/>
      <c r="P691" s="3"/>
      <c r="Q691" s="3"/>
      <c r="R691" s="3"/>
      <c r="S691" s="3"/>
      <c r="T691" s="3"/>
      <c r="AF691" s="91"/>
      <c r="AI691" s="91"/>
      <c r="AK691" s="91"/>
      <c r="AL691" s="91"/>
      <c r="AM691" s="131"/>
      <c r="AR691" s="35"/>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row>
    <row r="692" spans="1:70" s="14" customFormat="1" x14ac:dyDescent="0.25">
      <c r="A692" s="3"/>
      <c r="B692" s="3"/>
      <c r="C692" s="3"/>
      <c r="D692" s="3"/>
      <c r="E692" s="3"/>
      <c r="F692" s="3"/>
      <c r="G692" s="3"/>
      <c r="H692" s="3"/>
      <c r="I692" s="3"/>
      <c r="J692" s="139"/>
      <c r="K692" s="139"/>
      <c r="L692" s="139"/>
      <c r="M692" s="139"/>
      <c r="N692" s="138"/>
      <c r="O692" s="3"/>
      <c r="P692" s="3"/>
      <c r="Q692" s="3"/>
      <c r="R692" s="3"/>
      <c r="S692" s="3"/>
      <c r="T692" s="3"/>
      <c r="AF692" s="91"/>
      <c r="AI692" s="91"/>
      <c r="AK692" s="91"/>
      <c r="AL692" s="91"/>
      <c r="AM692" s="131"/>
      <c r="AR692" s="35"/>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row>
    <row r="693" spans="1:70" s="14" customFormat="1" x14ac:dyDescent="0.25">
      <c r="A693" s="3"/>
      <c r="B693" s="3"/>
      <c r="C693" s="3"/>
      <c r="D693" s="3"/>
      <c r="E693" s="3"/>
      <c r="F693" s="3"/>
      <c r="G693" s="3"/>
      <c r="H693" s="3"/>
      <c r="I693" s="3"/>
      <c r="J693" s="139"/>
      <c r="K693" s="139"/>
      <c r="L693" s="139"/>
      <c r="M693" s="139"/>
      <c r="N693" s="138"/>
      <c r="O693" s="3"/>
      <c r="P693" s="3"/>
      <c r="Q693" s="3"/>
      <c r="R693" s="3"/>
      <c r="S693" s="3"/>
      <c r="T693" s="3"/>
      <c r="AF693" s="91"/>
      <c r="AI693" s="91"/>
      <c r="AK693" s="91"/>
      <c r="AL693" s="91"/>
      <c r="AM693" s="131"/>
      <c r="AR693" s="35"/>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row>
    <row r="694" spans="1:70" s="14" customFormat="1" x14ac:dyDescent="0.25">
      <c r="A694" s="3"/>
      <c r="B694" s="3"/>
      <c r="C694" s="3"/>
      <c r="D694" s="3"/>
      <c r="E694" s="3"/>
      <c r="F694" s="3"/>
      <c r="G694" s="3"/>
      <c r="H694" s="3"/>
      <c r="I694" s="3"/>
      <c r="J694" s="139"/>
      <c r="K694" s="139"/>
      <c r="L694" s="139"/>
      <c r="M694" s="139"/>
      <c r="N694" s="138"/>
      <c r="O694" s="3"/>
      <c r="P694" s="3"/>
      <c r="Q694" s="3"/>
      <c r="R694" s="3"/>
      <c r="S694" s="3"/>
      <c r="T694" s="3"/>
      <c r="AF694" s="91"/>
      <c r="AI694" s="91"/>
      <c r="AK694" s="91"/>
      <c r="AL694" s="91"/>
      <c r="AM694" s="131"/>
      <c r="AR694" s="35"/>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row>
    <row r="695" spans="1:70" s="14" customFormat="1" x14ac:dyDescent="0.25">
      <c r="A695" s="3"/>
      <c r="B695" s="3"/>
      <c r="C695" s="3"/>
      <c r="D695" s="3"/>
      <c r="E695" s="3"/>
      <c r="F695" s="3"/>
      <c r="G695" s="3"/>
      <c r="H695" s="3"/>
      <c r="I695" s="3"/>
      <c r="J695" s="139"/>
      <c r="K695" s="139"/>
      <c r="L695" s="139"/>
      <c r="M695" s="139"/>
      <c r="N695" s="138"/>
      <c r="O695" s="3"/>
      <c r="P695" s="3"/>
      <c r="Q695" s="3"/>
      <c r="R695" s="3"/>
      <c r="S695" s="3"/>
      <c r="T695" s="3"/>
      <c r="AF695" s="91"/>
      <c r="AI695" s="91"/>
      <c r="AK695" s="91"/>
      <c r="AL695" s="91"/>
      <c r="AM695" s="131"/>
      <c r="AR695" s="35"/>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row>
    <row r="696" spans="1:70" s="14" customFormat="1" x14ac:dyDescent="0.25">
      <c r="A696" s="3"/>
      <c r="B696" s="3"/>
      <c r="C696" s="3"/>
      <c r="D696" s="3"/>
      <c r="E696" s="3"/>
      <c r="F696" s="3"/>
      <c r="G696" s="3"/>
      <c r="H696" s="3"/>
      <c r="I696" s="3"/>
      <c r="J696" s="139"/>
      <c r="K696" s="139"/>
      <c r="L696" s="139"/>
      <c r="M696" s="139"/>
      <c r="N696" s="138"/>
      <c r="O696" s="3"/>
      <c r="P696" s="3"/>
      <c r="Q696" s="3"/>
      <c r="R696" s="3"/>
      <c r="S696" s="3"/>
      <c r="T696" s="3"/>
      <c r="AF696" s="91"/>
      <c r="AI696" s="91"/>
      <c r="AK696" s="91"/>
      <c r="AL696" s="91"/>
      <c r="AM696" s="131"/>
      <c r="AR696" s="35"/>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row>
    <row r="697" spans="1:70" s="14" customFormat="1" x14ac:dyDescent="0.25">
      <c r="A697" s="3"/>
      <c r="B697" s="3"/>
      <c r="C697" s="3"/>
      <c r="D697" s="3"/>
      <c r="E697" s="3"/>
      <c r="F697" s="3"/>
      <c r="G697" s="3"/>
      <c r="H697" s="3"/>
      <c r="I697" s="3"/>
      <c r="J697" s="139"/>
      <c r="K697" s="139"/>
      <c r="L697" s="139"/>
      <c r="M697" s="139"/>
      <c r="N697" s="138"/>
      <c r="O697" s="3"/>
      <c r="P697" s="3"/>
      <c r="Q697" s="3"/>
      <c r="R697" s="3"/>
      <c r="S697" s="3"/>
      <c r="T697" s="3"/>
      <c r="AF697" s="91"/>
      <c r="AI697" s="91"/>
      <c r="AK697" s="91"/>
      <c r="AL697" s="91"/>
      <c r="AM697" s="131"/>
      <c r="AR697" s="35"/>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row>
    <row r="698" spans="1:70" s="14" customFormat="1" x14ac:dyDescent="0.25">
      <c r="A698" s="3"/>
      <c r="B698" s="3"/>
      <c r="C698" s="3"/>
      <c r="D698" s="3"/>
      <c r="E698" s="3"/>
      <c r="F698" s="3"/>
      <c r="G698" s="3"/>
      <c r="H698" s="3"/>
      <c r="I698" s="3"/>
      <c r="J698" s="139"/>
      <c r="K698" s="139"/>
      <c r="L698" s="139"/>
      <c r="M698" s="139"/>
      <c r="N698" s="138"/>
      <c r="O698" s="3"/>
      <c r="P698" s="3"/>
      <c r="Q698" s="3"/>
      <c r="R698" s="3"/>
      <c r="S698" s="3"/>
      <c r="T698" s="3"/>
      <c r="AF698" s="91"/>
      <c r="AI698" s="91"/>
      <c r="AK698" s="91"/>
      <c r="AL698" s="91"/>
      <c r="AM698" s="131"/>
      <c r="AR698" s="35"/>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row>
    <row r="699" spans="1:70" s="14" customFormat="1" x14ac:dyDescent="0.25">
      <c r="A699" s="3"/>
      <c r="B699" s="3"/>
      <c r="C699" s="3"/>
      <c r="D699" s="3"/>
      <c r="E699" s="3"/>
      <c r="F699" s="3"/>
      <c r="G699" s="3"/>
      <c r="H699" s="3"/>
      <c r="I699" s="3"/>
      <c r="J699" s="139"/>
      <c r="K699" s="139"/>
      <c r="L699" s="139"/>
      <c r="M699" s="139"/>
      <c r="N699" s="138"/>
      <c r="O699" s="3"/>
      <c r="P699" s="3"/>
      <c r="Q699" s="3"/>
      <c r="R699" s="3"/>
      <c r="S699" s="3"/>
      <c r="T699" s="3"/>
      <c r="AF699" s="91"/>
      <c r="AI699" s="91"/>
      <c r="AK699" s="91"/>
      <c r="AL699" s="91"/>
      <c r="AM699" s="131"/>
      <c r="AR699" s="35"/>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row>
    <row r="700" spans="1:70" s="14" customFormat="1" x14ac:dyDescent="0.25">
      <c r="A700" s="3"/>
      <c r="B700" s="3"/>
      <c r="C700" s="3"/>
      <c r="D700" s="3"/>
      <c r="E700" s="3"/>
      <c r="F700" s="3"/>
      <c r="G700" s="3"/>
      <c r="H700" s="3"/>
      <c r="I700" s="3"/>
      <c r="J700" s="139"/>
      <c r="K700" s="139"/>
      <c r="L700" s="139"/>
      <c r="M700" s="139"/>
      <c r="N700" s="138"/>
      <c r="O700" s="3"/>
      <c r="P700" s="3"/>
      <c r="Q700" s="3"/>
      <c r="R700" s="3"/>
      <c r="S700" s="3"/>
      <c r="T700" s="3"/>
      <c r="AF700" s="91"/>
      <c r="AI700" s="91"/>
      <c r="AK700" s="91"/>
      <c r="AL700" s="91"/>
      <c r="AM700" s="131"/>
      <c r="AR700" s="35"/>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row>
    <row r="701" spans="1:70" s="14" customFormat="1" x14ac:dyDescent="0.25">
      <c r="A701" s="3"/>
      <c r="B701" s="3"/>
      <c r="C701" s="3"/>
      <c r="D701" s="3"/>
      <c r="E701" s="3"/>
      <c r="F701" s="3"/>
      <c r="G701" s="3"/>
      <c r="H701" s="3"/>
      <c r="I701" s="3"/>
      <c r="J701" s="139"/>
      <c r="K701" s="139"/>
      <c r="L701" s="139"/>
      <c r="M701" s="139"/>
      <c r="N701" s="138"/>
      <c r="O701" s="3"/>
      <c r="P701" s="3"/>
      <c r="Q701" s="3"/>
      <c r="R701" s="3"/>
      <c r="S701" s="3"/>
      <c r="T701" s="3"/>
      <c r="AF701" s="91"/>
      <c r="AI701" s="91"/>
      <c r="AK701" s="91"/>
      <c r="AL701" s="91"/>
      <c r="AM701" s="131"/>
      <c r="AR701" s="35"/>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row>
    <row r="702" spans="1:70" s="14" customFormat="1" x14ac:dyDescent="0.25">
      <c r="A702" s="3"/>
      <c r="B702" s="3"/>
      <c r="C702" s="3"/>
      <c r="D702" s="3"/>
      <c r="E702" s="3"/>
      <c r="F702" s="3"/>
      <c r="G702" s="3"/>
      <c r="H702" s="3"/>
      <c r="I702" s="3"/>
      <c r="J702" s="139"/>
      <c r="K702" s="139"/>
      <c r="L702" s="139"/>
      <c r="M702" s="139"/>
      <c r="N702" s="138"/>
      <c r="O702" s="3"/>
      <c r="P702" s="3"/>
      <c r="Q702" s="3"/>
      <c r="R702" s="3"/>
      <c r="S702" s="3"/>
      <c r="T702" s="3"/>
      <c r="AF702" s="91"/>
      <c r="AI702" s="91"/>
      <c r="AK702" s="91"/>
      <c r="AL702" s="91"/>
      <c r="AM702" s="131"/>
      <c r="AR702" s="35"/>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row>
    <row r="703" spans="1:70" s="14" customFormat="1" x14ac:dyDescent="0.25">
      <c r="A703" s="3"/>
      <c r="B703" s="3"/>
      <c r="C703" s="3"/>
      <c r="D703" s="3"/>
      <c r="E703" s="3"/>
      <c r="F703" s="3"/>
      <c r="G703" s="3"/>
      <c r="H703" s="3"/>
      <c r="I703" s="3"/>
      <c r="J703" s="139"/>
      <c r="K703" s="139"/>
      <c r="L703" s="139"/>
      <c r="M703" s="139"/>
      <c r="N703" s="138"/>
      <c r="O703" s="3"/>
      <c r="P703" s="3"/>
      <c r="Q703" s="3"/>
      <c r="R703" s="3"/>
      <c r="S703" s="3"/>
      <c r="T703" s="3"/>
      <c r="AF703" s="91"/>
      <c r="AI703" s="91"/>
      <c r="AK703" s="91"/>
      <c r="AL703" s="91"/>
      <c r="AM703" s="131"/>
      <c r="AR703" s="35"/>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row>
    <row r="704" spans="1:70" s="14" customFormat="1" x14ac:dyDescent="0.25">
      <c r="A704" s="3"/>
      <c r="B704" s="3"/>
      <c r="C704" s="3"/>
      <c r="D704" s="3"/>
      <c r="E704" s="3"/>
      <c r="F704" s="3"/>
      <c r="G704" s="3"/>
      <c r="H704" s="3"/>
      <c r="I704" s="3"/>
      <c r="J704" s="139"/>
      <c r="K704" s="139"/>
      <c r="L704" s="139"/>
      <c r="M704" s="139"/>
      <c r="N704" s="138"/>
      <c r="O704" s="3"/>
      <c r="P704" s="3"/>
      <c r="Q704" s="3"/>
      <c r="R704" s="3"/>
      <c r="S704" s="3"/>
      <c r="T704" s="3"/>
      <c r="AF704" s="91"/>
      <c r="AI704" s="91"/>
      <c r="AK704" s="91"/>
      <c r="AL704" s="91"/>
      <c r="AM704" s="131"/>
      <c r="AR704" s="35"/>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row>
    <row r="705" spans="1:70" s="14" customFormat="1" x14ac:dyDescent="0.25">
      <c r="A705" s="3"/>
      <c r="B705" s="3"/>
      <c r="C705" s="3"/>
      <c r="D705" s="3"/>
      <c r="E705" s="3"/>
      <c r="F705" s="3"/>
      <c r="G705" s="3"/>
      <c r="H705" s="3"/>
      <c r="I705" s="3"/>
      <c r="J705" s="139"/>
      <c r="K705" s="139"/>
      <c r="L705" s="139"/>
      <c r="M705" s="139"/>
      <c r="N705" s="138"/>
      <c r="O705" s="3"/>
      <c r="P705" s="3"/>
      <c r="Q705" s="3"/>
      <c r="R705" s="3"/>
      <c r="S705" s="3"/>
      <c r="T705" s="3"/>
      <c r="AF705" s="91"/>
      <c r="AI705" s="91"/>
      <c r="AK705" s="91"/>
      <c r="AL705" s="91"/>
      <c r="AM705" s="131"/>
      <c r="AR705" s="35"/>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row>
    <row r="706" spans="1:70" s="14" customFormat="1" x14ac:dyDescent="0.25">
      <c r="A706" s="3"/>
      <c r="B706" s="3"/>
      <c r="C706" s="3"/>
      <c r="D706" s="3"/>
      <c r="E706" s="3"/>
      <c r="F706" s="3"/>
      <c r="G706" s="3"/>
      <c r="H706" s="3"/>
      <c r="I706" s="3"/>
      <c r="J706" s="139"/>
      <c r="K706" s="139"/>
      <c r="L706" s="139"/>
      <c r="M706" s="139"/>
      <c r="N706" s="138"/>
      <c r="O706" s="3"/>
      <c r="P706" s="3"/>
      <c r="Q706" s="3"/>
      <c r="R706" s="3"/>
      <c r="S706" s="3"/>
      <c r="T706" s="3"/>
      <c r="AF706" s="91"/>
      <c r="AI706" s="91"/>
      <c r="AK706" s="91"/>
      <c r="AL706" s="91"/>
      <c r="AM706" s="131"/>
      <c r="AR706" s="35"/>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row>
    <row r="707" spans="1:70" s="14" customFormat="1" x14ac:dyDescent="0.25">
      <c r="A707" s="3"/>
      <c r="B707" s="3"/>
      <c r="C707" s="3"/>
      <c r="D707" s="3"/>
      <c r="E707" s="3"/>
      <c r="F707" s="3"/>
      <c r="G707" s="3"/>
      <c r="H707" s="3"/>
      <c r="I707" s="3"/>
      <c r="J707" s="139"/>
      <c r="K707" s="139"/>
      <c r="L707" s="139"/>
      <c r="M707" s="139"/>
      <c r="N707" s="138"/>
      <c r="O707" s="3"/>
      <c r="P707" s="3"/>
      <c r="Q707" s="3"/>
      <c r="R707" s="3"/>
      <c r="S707" s="3"/>
      <c r="T707" s="3"/>
      <c r="AF707" s="91"/>
      <c r="AI707" s="91"/>
      <c r="AK707" s="91"/>
      <c r="AL707" s="91"/>
      <c r="AM707" s="131"/>
      <c r="AR707" s="35"/>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row>
    <row r="708" spans="1:70" s="14" customFormat="1" x14ac:dyDescent="0.25">
      <c r="A708" s="3"/>
      <c r="B708" s="3"/>
      <c r="C708" s="3"/>
      <c r="D708" s="3"/>
      <c r="E708" s="3"/>
      <c r="F708" s="3"/>
      <c r="G708" s="3"/>
      <c r="H708" s="3"/>
      <c r="I708" s="3"/>
      <c r="J708" s="139"/>
      <c r="K708" s="139"/>
      <c r="L708" s="139"/>
      <c r="M708" s="139"/>
      <c r="N708" s="138"/>
      <c r="O708" s="3"/>
      <c r="P708" s="3"/>
      <c r="Q708" s="3"/>
      <c r="R708" s="3"/>
      <c r="S708" s="3"/>
      <c r="T708" s="3"/>
      <c r="AF708" s="91"/>
      <c r="AI708" s="91"/>
      <c r="AK708" s="91"/>
      <c r="AL708" s="91"/>
      <c r="AM708" s="131"/>
      <c r="AR708" s="35"/>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row>
    <row r="709" spans="1:70" s="14" customFormat="1" x14ac:dyDescent="0.25">
      <c r="A709" s="3"/>
      <c r="B709" s="3"/>
      <c r="C709" s="3"/>
      <c r="D709" s="3"/>
      <c r="E709" s="3"/>
      <c r="F709" s="3"/>
      <c r="G709" s="3"/>
      <c r="H709" s="3"/>
      <c r="I709" s="3"/>
      <c r="J709" s="139"/>
      <c r="K709" s="139"/>
      <c r="L709" s="139"/>
      <c r="M709" s="139"/>
      <c r="N709" s="138"/>
      <c r="O709" s="3"/>
      <c r="P709" s="3"/>
      <c r="Q709" s="3"/>
      <c r="R709" s="3"/>
      <c r="S709" s="3"/>
      <c r="T709" s="3"/>
      <c r="AF709" s="91"/>
      <c r="AI709" s="91"/>
      <c r="AK709" s="91"/>
      <c r="AL709" s="91"/>
      <c r="AM709" s="131"/>
      <c r="AR709" s="35"/>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row>
    <row r="710" spans="1:70" s="14" customFormat="1" x14ac:dyDescent="0.25">
      <c r="A710" s="3"/>
      <c r="B710" s="3"/>
      <c r="C710" s="3"/>
      <c r="D710" s="3"/>
      <c r="E710" s="3"/>
      <c r="F710" s="3"/>
      <c r="G710" s="3"/>
      <c r="H710" s="3"/>
      <c r="I710" s="3"/>
      <c r="J710" s="139"/>
      <c r="K710" s="139"/>
      <c r="L710" s="139"/>
      <c r="M710" s="139"/>
      <c r="N710" s="138"/>
      <c r="O710" s="3"/>
      <c r="P710" s="3"/>
      <c r="Q710" s="3"/>
      <c r="R710" s="3"/>
      <c r="S710" s="3"/>
      <c r="T710" s="3"/>
      <c r="AF710" s="91"/>
      <c r="AI710" s="91"/>
      <c r="AK710" s="91"/>
      <c r="AL710" s="91"/>
      <c r="AM710" s="131"/>
      <c r="AR710" s="35"/>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row>
    <row r="711" spans="1:70" s="14" customFormat="1" x14ac:dyDescent="0.25">
      <c r="A711" s="3"/>
      <c r="B711" s="3"/>
      <c r="C711" s="3"/>
      <c r="D711" s="3"/>
      <c r="E711" s="3"/>
      <c r="F711" s="3"/>
      <c r="G711" s="3"/>
      <c r="H711" s="3"/>
      <c r="I711" s="3"/>
      <c r="J711" s="139"/>
      <c r="K711" s="139"/>
      <c r="L711" s="139"/>
      <c r="M711" s="139"/>
      <c r="N711" s="138"/>
      <c r="O711" s="3"/>
      <c r="P711" s="3"/>
      <c r="Q711" s="3"/>
      <c r="R711" s="3"/>
      <c r="S711" s="3"/>
      <c r="T711" s="3"/>
      <c r="AF711" s="91"/>
      <c r="AI711" s="91"/>
      <c r="AK711" s="91"/>
      <c r="AL711" s="91"/>
      <c r="AM711" s="131"/>
      <c r="AR711" s="35"/>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row>
    <row r="712" spans="1:70" s="14" customFormat="1" x14ac:dyDescent="0.25">
      <c r="A712" s="3"/>
      <c r="B712" s="3"/>
      <c r="C712" s="3"/>
      <c r="D712" s="3"/>
      <c r="E712" s="3"/>
      <c r="F712" s="3"/>
      <c r="G712" s="3"/>
      <c r="H712" s="3"/>
      <c r="I712" s="3"/>
      <c r="J712" s="139"/>
      <c r="K712" s="139"/>
      <c r="L712" s="139"/>
      <c r="M712" s="139"/>
      <c r="N712" s="138"/>
      <c r="O712" s="3"/>
      <c r="P712" s="3"/>
      <c r="Q712" s="3"/>
      <c r="R712" s="3"/>
      <c r="S712" s="3"/>
      <c r="T712" s="3"/>
      <c r="AF712" s="91"/>
      <c r="AI712" s="91"/>
      <c r="AK712" s="91"/>
      <c r="AL712" s="91"/>
      <c r="AM712" s="131"/>
      <c r="AR712" s="35"/>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row>
    <row r="713" spans="1:70" s="14" customFormat="1" x14ac:dyDescent="0.25">
      <c r="A713" s="3"/>
      <c r="B713" s="3"/>
      <c r="C713" s="3"/>
      <c r="D713" s="3"/>
      <c r="E713" s="3"/>
      <c r="F713" s="3"/>
      <c r="G713" s="3"/>
      <c r="H713" s="3"/>
      <c r="I713" s="3"/>
      <c r="J713" s="139"/>
      <c r="K713" s="139"/>
      <c r="L713" s="139"/>
      <c r="M713" s="139"/>
      <c r="N713" s="138"/>
      <c r="O713" s="3"/>
      <c r="P713" s="3"/>
      <c r="Q713" s="3"/>
      <c r="R713" s="3"/>
      <c r="S713" s="3"/>
      <c r="T713" s="3"/>
      <c r="AF713" s="91"/>
      <c r="AI713" s="91"/>
      <c r="AK713" s="91"/>
      <c r="AL713" s="91"/>
      <c r="AM713" s="131"/>
      <c r="AR713" s="35"/>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row>
    <row r="714" spans="1:70" s="14" customFormat="1" x14ac:dyDescent="0.25">
      <c r="A714" s="3"/>
      <c r="B714" s="3"/>
      <c r="C714" s="3"/>
      <c r="D714" s="3"/>
      <c r="E714" s="3"/>
      <c r="F714" s="3"/>
      <c r="G714" s="3"/>
      <c r="H714" s="3"/>
      <c r="I714" s="3"/>
      <c r="J714" s="139"/>
      <c r="K714" s="139"/>
      <c r="L714" s="139"/>
      <c r="M714" s="139"/>
      <c r="N714" s="138"/>
      <c r="O714" s="3"/>
      <c r="P714" s="3"/>
      <c r="Q714" s="3"/>
      <c r="R714" s="3"/>
      <c r="S714" s="3"/>
      <c r="T714" s="3"/>
      <c r="AF714" s="91"/>
      <c r="AI714" s="91"/>
      <c r="AK714" s="91"/>
      <c r="AL714" s="91"/>
      <c r="AM714" s="131"/>
      <c r="AR714" s="35"/>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row>
    <row r="715" spans="1:70" s="14" customFormat="1" x14ac:dyDescent="0.25">
      <c r="A715" s="3"/>
      <c r="B715" s="3"/>
      <c r="C715" s="3"/>
      <c r="D715" s="3"/>
      <c r="E715" s="3"/>
      <c r="F715" s="3"/>
      <c r="G715" s="3"/>
      <c r="H715" s="3"/>
      <c r="I715" s="3"/>
      <c r="J715" s="139"/>
      <c r="K715" s="139"/>
      <c r="L715" s="139"/>
      <c r="M715" s="139"/>
      <c r="N715" s="138"/>
      <c r="O715" s="3"/>
      <c r="P715" s="3"/>
      <c r="Q715" s="3"/>
      <c r="R715" s="3"/>
      <c r="S715" s="3"/>
      <c r="T715" s="3"/>
      <c r="AF715" s="91"/>
      <c r="AI715" s="91"/>
      <c r="AK715" s="91"/>
      <c r="AL715" s="91"/>
      <c r="AM715" s="131"/>
      <c r="AR715" s="35"/>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row>
    <row r="716" spans="1:70" s="14" customFormat="1" x14ac:dyDescent="0.25">
      <c r="A716" s="3"/>
      <c r="B716" s="3"/>
      <c r="C716" s="3"/>
      <c r="D716" s="3"/>
      <c r="E716" s="3"/>
      <c r="F716" s="3"/>
      <c r="G716" s="3"/>
      <c r="H716" s="3"/>
      <c r="I716" s="3"/>
      <c r="J716" s="139"/>
      <c r="K716" s="139"/>
      <c r="L716" s="139"/>
      <c r="M716" s="139"/>
      <c r="N716" s="138"/>
      <c r="O716" s="3"/>
      <c r="P716" s="3"/>
      <c r="Q716" s="3"/>
      <c r="R716" s="3"/>
      <c r="S716" s="3"/>
      <c r="T716" s="3"/>
      <c r="AF716" s="91"/>
      <c r="AI716" s="91"/>
      <c r="AK716" s="91"/>
      <c r="AL716" s="91"/>
      <c r="AM716" s="131"/>
      <c r="AR716" s="35"/>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row>
    <row r="717" spans="1:70" s="14" customFormat="1" x14ac:dyDescent="0.25">
      <c r="A717" s="3"/>
      <c r="B717" s="3"/>
      <c r="C717" s="3"/>
      <c r="D717" s="3"/>
      <c r="E717" s="3"/>
      <c r="F717" s="3"/>
      <c r="G717" s="3"/>
      <c r="H717" s="3"/>
      <c r="I717" s="3"/>
      <c r="J717" s="139"/>
      <c r="K717" s="139"/>
      <c r="L717" s="139"/>
      <c r="M717" s="139"/>
      <c r="N717" s="138"/>
      <c r="O717" s="3"/>
      <c r="P717" s="3"/>
      <c r="Q717" s="3"/>
      <c r="R717" s="3"/>
      <c r="S717" s="3"/>
      <c r="T717" s="3"/>
      <c r="AF717" s="91"/>
      <c r="AI717" s="91"/>
      <c r="AK717" s="91"/>
      <c r="AL717" s="91"/>
      <c r="AM717" s="131"/>
      <c r="AR717" s="35"/>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row>
    <row r="718" spans="1:70" s="14" customFormat="1" x14ac:dyDescent="0.25">
      <c r="A718" s="3"/>
      <c r="B718" s="3"/>
      <c r="C718" s="3"/>
      <c r="D718" s="3"/>
      <c r="E718" s="3"/>
      <c r="F718" s="3"/>
      <c r="G718" s="3"/>
      <c r="H718" s="3"/>
      <c r="I718" s="3"/>
      <c r="J718" s="139"/>
      <c r="K718" s="139"/>
      <c r="L718" s="139"/>
      <c r="M718" s="139"/>
      <c r="N718" s="138"/>
      <c r="O718" s="3"/>
      <c r="P718" s="3"/>
      <c r="Q718" s="3"/>
      <c r="R718" s="3"/>
      <c r="S718" s="3"/>
      <c r="T718" s="3"/>
      <c r="AF718" s="91"/>
      <c r="AI718" s="91"/>
      <c r="AK718" s="91"/>
      <c r="AL718" s="91"/>
      <c r="AM718" s="131"/>
      <c r="AR718" s="35"/>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row>
    <row r="719" spans="1:70" s="14" customFormat="1" x14ac:dyDescent="0.25">
      <c r="A719" s="3"/>
      <c r="B719" s="3"/>
      <c r="C719" s="3"/>
      <c r="D719" s="3"/>
      <c r="E719" s="3"/>
      <c r="F719" s="3"/>
      <c r="G719" s="3"/>
      <c r="H719" s="3"/>
      <c r="I719" s="3"/>
      <c r="J719" s="139"/>
      <c r="K719" s="139"/>
      <c r="L719" s="139"/>
      <c r="M719" s="139"/>
      <c r="N719" s="138"/>
      <c r="O719" s="3"/>
      <c r="P719" s="3"/>
      <c r="Q719" s="3"/>
      <c r="R719" s="3"/>
      <c r="S719" s="3"/>
      <c r="T719" s="3"/>
      <c r="AF719" s="91"/>
      <c r="AI719" s="91"/>
      <c r="AK719" s="91"/>
      <c r="AL719" s="91"/>
      <c r="AM719" s="131"/>
      <c r="AR719" s="35"/>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row>
    <row r="720" spans="1:70" s="14" customFormat="1" x14ac:dyDescent="0.25">
      <c r="A720" s="3"/>
      <c r="B720" s="3"/>
      <c r="C720" s="3"/>
      <c r="D720" s="3"/>
      <c r="E720" s="3"/>
      <c r="F720" s="3"/>
      <c r="G720" s="3"/>
      <c r="H720" s="3"/>
      <c r="I720" s="3"/>
      <c r="J720" s="139"/>
      <c r="K720" s="139"/>
      <c r="L720" s="139"/>
      <c r="M720" s="139"/>
      <c r="N720" s="138"/>
      <c r="O720" s="3"/>
      <c r="P720" s="3"/>
      <c r="Q720" s="3"/>
      <c r="R720" s="3"/>
      <c r="S720" s="3"/>
      <c r="T720" s="3"/>
      <c r="AF720" s="91"/>
      <c r="AI720" s="91"/>
      <c r="AK720" s="91"/>
      <c r="AL720" s="91"/>
      <c r="AM720" s="131"/>
      <c r="AR720" s="35"/>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row>
    <row r="721" spans="1:70" s="14" customFormat="1" x14ac:dyDescent="0.25">
      <c r="A721" s="3"/>
      <c r="B721" s="3"/>
      <c r="C721" s="3"/>
      <c r="D721" s="3"/>
      <c r="E721" s="3"/>
      <c r="F721" s="3"/>
      <c r="G721" s="3"/>
      <c r="H721" s="3"/>
      <c r="I721" s="3"/>
      <c r="J721" s="139"/>
      <c r="K721" s="139"/>
      <c r="L721" s="139"/>
      <c r="M721" s="139"/>
      <c r="N721" s="138"/>
      <c r="O721" s="3"/>
      <c r="P721" s="3"/>
      <c r="Q721" s="3"/>
      <c r="R721" s="3"/>
      <c r="S721" s="3"/>
      <c r="T721" s="3"/>
      <c r="AF721" s="91"/>
      <c r="AI721" s="91"/>
      <c r="AK721" s="91"/>
      <c r="AL721" s="91"/>
      <c r="AM721" s="131"/>
      <c r="AR721" s="35"/>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row>
    <row r="722" spans="1:70" s="14" customFormat="1" x14ac:dyDescent="0.25">
      <c r="A722" s="3"/>
      <c r="B722" s="3"/>
      <c r="C722" s="3"/>
      <c r="D722" s="3"/>
      <c r="E722" s="3"/>
      <c r="F722" s="3"/>
      <c r="G722" s="3"/>
      <c r="H722" s="3"/>
      <c r="I722" s="3"/>
      <c r="J722" s="139"/>
      <c r="K722" s="139"/>
      <c r="L722" s="139"/>
      <c r="M722" s="139"/>
      <c r="N722" s="138"/>
      <c r="O722" s="3"/>
      <c r="P722" s="3"/>
      <c r="Q722" s="3"/>
      <c r="R722" s="3"/>
      <c r="S722" s="3"/>
      <c r="T722" s="3"/>
      <c r="AF722" s="91"/>
      <c r="AI722" s="91"/>
      <c r="AK722" s="91"/>
      <c r="AL722" s="91"/>
      <c r="AM722" s="131"/>
      <c r="AR722" s="35"/>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row>
    <row r="723" spans="1:70" s="14" customFormat="1" x14ac:dyDescent="0.25">
      <c r="A723" s="3"/>
      <c r="B723" s="3"/>
      <c r="C723" s="3"/>
      <c r="D723" s="3"/>
      <c r="E723" s="3"/>
      <c r="F723" s="3"/>
      <c r="G723" s="3"/>
      <c r="H723" s="3"/>
      <c r="I723" s="3"/>
      <c r="J723" s="139"/>
      <c r="K723" s="139"/>
      <c r="L723" s="139"/>
      <c r="M723" s="139"/>
      <c r="N723" s="138"/>
      <c r="O723" s="3"/>
      <c r="P723" s="3"/>
      <c r="Q723" s="3"/>
      <c r="R723" s="3"/>
      <c r="S723" s="3"/>
      <c r="T723" s="3"/>
      <c r="AF723" s="91"/>
      <c r="AI723" s="91"/>
      <c r="AK723" s="91"/>
      <c r="AL723" s="91"/>
      <c r="AM723" s="131"/>
      <c r="AR723" s="35"/>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row>
    <row r="724" spans="1:70" s="14" customFormat="1" x14ac:dyDescent="0.25">
      <c r="A724" s="3"/>
      <c r="B724" s="3"/>
      <c r="C724" s="3"/>
      <c r="D724" s="3"/>
      <c r="E724" s="3"/>
      <c r="F724" s="3"/>
      <c r="G724" s="3"/>
      <c r="H724" s="3"/>
      <c r="I724" s="3"/>
      <c r="J724" s="139"/>
      <c r="K724" s="139"/>
      <c r="L724" s="139"/>
      <c r="M724" s="139"/>
      <c r="N724" s="138"/>
      <c r="O724" s="3"/>
      <c r="P724" s="3"/>
      <c r="Q724" s="3"/>
      <c r="R724" s="3"/>
      <c r="S724" s="3"/>
      <c r="T724" s="3"/>
      <c r="AF724" s="91"/>
      <c r="AI724" s="91"/>
      <c r="AK724" s="91"/>
      <c r="AL724" s="91"/>
      <c r="AM724" s="131"/>
      <c r="AR724" s="35"/>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row>
    <row r="725" spans="1:70" s="14" customFormat="1" x14ac:dyDescent="0.25">
      <c r="A725" s="3"/>
      <c r="B725" s="3"/>
      <c r="C725" s="3"/>
      <c r="D725" s="3"/>
      <c r="E725" s="3"/>
      <c r="F725" s="3"/>
      <c r="G725" s="3"/>
      <c r="H725" s="3"/>
      <c r="I725" s="3"/>
      <c r="J725" s="139"/>
      <c r="K725" s="139"/>
      <c r="L725" s="139"/>
      <c r="M725" s="139"/>
      <c r="N725" s="138"/>
      <c r="O725" s="3"/>
      <c r="P725" s="3"/>
      <c r="Q725" s="3"/>
      <c r="R725" s="3"/>
      <c r="S725" s="3"/>
      <c r="T725" s="3"/>
      <c r="AF725" s="91"/>
      <c r="AI725" s="91"/>
      <c r="AK725" s="91"/>
      <c r="AL725" s="91"/>
      <c r="AM725" s="131"/>
      <c r="AR725" s="35"/>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row>
    <row r="726" spans="1:70" s="14" customFormat="1" x14ac:dyDescent="0.25">
      <c r="A726" s="3"/>
      <c r="B726" s="3"/>
      <c r="C726" s="3"/>
      <c r="D726" s="3"/>
      <c r="E726" s="3"/>
      <c r="F726" s="3"/>
      <c r="G726" s="3"/>
      <c r="H726" s="3"/>
      <c r="I726" s="3"/>
      <c r="J726" s="139"/>
      <c r="K726" s="139"/>
      <c r="L726" s="139"/>
      <c r="M726" s="139"/>
      <c r="N726" s="138"/>
      <c r="O726" s="3"/>
      <c r="P726" s="3"/>
      <c r="Q726" s="3"/>
      <c r="R726" s="3"/>
      <c r="S726" s="3"/>
      <c r="T726" s="3"/>
      <c r="AF726" s="91"/>
      <c r="AI726" s="91"/>
      <c r="AK726" s="91"/>
      <c r="AL726" s="91"/>
      <c r="AM726" s="131"/>
      <c r="AR726" s="35"/>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row>
    <row r="727" spans="1:70" s="14" customFormat="1" x14ac:dyDescent="0.25">
      <c r="A727" s="3"/>
      <c r="B727" s="3"/>
      <c r="C727" s="3"/>
      <c r="D727" s="3"/>
      <c r="E727" s="3"/>
      <c r="F727" s="3"/>
      <c r="G727" s="3"/>
      <c r="H727" s="3"/>
      <c r="I727" s="3"/>
      <c r="J727" s="139"/>
      <c r="K727" s="139"/>
      <c r="L727" s="139"/>
      <c r="M727" s="139"/>
      <c r="N727" s="138"/>
      <c r="O727" s="3"/>
      <c r="P727" s="3"/>
      <c r="Q727" s="3"/>
      <c r="R727" s="3"/>
      <c r="S727" s="3"/>
      <c r="T727" s="3"/>
      <c r="AF727" s="91"/>
      <c r="AI727" s="91"/>
      <c r="AK727" s="91"/>
      <c r="AL727" s="91"/>
      <c r="AM727" s="131"/>
      <c r="AR727" s="35"/>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row>
    <row r="728" spans="1:70" s="14" customFormat="1" x14ac:dyDescent="0.25">
      <c r="A728" s="3"/>
      <c r="B728" s="3"/>
      <c r="C728" s="3"/>
      <c r="D728" s="3"/>
      <c r="E728" s="3"/>
      <c r="F728" s="3"/>
      <c r="G728" s="3"/>
      <c r="H728" s="3"/>
      <c r="I728" s="3"/>
      <c r="J728" s="139"/>
      <c r="K728" s="139"/>
      <c r="L728" s="139"/>
      <c r="M728" s="139"/>
      <c r="N728" s="138"/>
      <c r="O728" s="3"/>
      <c r="P728" s="3"/>
      <c r="Q728" s="3"/>
      <c r="R728" s="3"/>
      <c r="S728" s="3"/>
      <c r="T728" s="3"/>
      <c r="AF728" s="91"/>
      <c r="AI728" s="91"/>
      <c r="AK728" s="91"/>
      <c r="AL728" s="91"/>
      <c r="AM728" s="131"/>
      <c r="AR728" s="35"/>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row>
    <row r="729" spans="1:70" s="14" customFormat="1" x14ac:dyDescent="0.25">
      <c r="A729" s="3"/>
      <c r="B729" s="3"/>
      <c r="C729" s="3"/>
      <c r="D729" s="3"/>
      <c r="E729" s="3"/>
      <c r="F729" s="3"/>
      <c r="G729" s="3"/>
      <c r="H729" s="3"/>
      <c r="I729" s="3"/>
      <c r="J729" s="139"/>
      <c r="K729" s="139"/>
      <c r="L729" s="139"/>
      <c r="M729" s="139"/>
      <c r="N729" s="138"/>
      <c r="O729" s="3"/>
      <c r="P729" s="3"/>
      <c r="Q729" s="3"/>
      <c r="R729" s="3"/>
      <c r="S729" s="3"/>
      <c r="T729" s="3"/>
      <c r="AF729" s="91"/>
      <c r="AI729" s="91"/>
      <c r="AK729" s="91"/>
      <c r="AL729" s="91"/>
      <c r="AM729" s="131"/>
      <c r="AR729" s="35"/>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row>
    <row r="730" spans="1:70" s="14" customFormat="1" x14ac:dyDescent="0.25">
      <c r="A730" s="3"/>
      <c r="B730" s="3"/>
      <c r="C730" s="3"/>
      <c r="D730" s="3"/>
      <c r="E730" s="3"/>
      <c r="F730" s="3"/>
      <c r="G730" s="3"/>
      <c r="H730" s="3"/>
      <c r="I730" s="3"/>
      <c r="J730" s="139"/>
      <c r="K730" s="139"/>
      <c r="L730" s="139"/>
      <c r="M730" s="139"/>
      <c r="N730" s="138"/>
      <c r="O730" s="3"/>
      <c r="P730" s="3"/>
      <c r="Q730" s="3"/>
      <c r="R730" s="3"/>
      <c r="S730" s="3"/>
      <c r="T730" s="3"/>
      <c r="AF730" s="91"/>
      <c r="AI730" s="91"/>
      <c r="AK730" s="91"/>
      <c r="AL730" s="91"/>
      <c r="AM730" s="131"/>
      <c r="AR730" s="35"/>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row>
    <row r="731" spans="1:70" s="14" customFormat="1" x14ac:dyDescent="0.25">
      <c r="A731" s="3"/>
      <c r="B731" s="3"/>
      <c r="C731" s="3"/>
      <c r="D731" s="3"/>
      <c r="E731" s="3"/>
      <c r="F731" s="3"/>
      <c r="G731" s="3"/>
      <c r="H731" s="3"/>
      <c r="I731" s="3"/>
      <c r="J731" s="139"/>
      <c r="K731" s="139"/>
      <c r="L731" s="139"/>
      <c r="M731" s="139"/>
      <c r="N731" s="138"/>
      <c r="O731" s="3"/>
      <c r="P731" s="3"/>
      <c r="Q731" s="3"/>
      <c r="R731" s="3"/>
      <c r="S731" s="3"/>
      <c r="T731" s="3"/>
      <c r="AF731" s="91"/>
      <c r="AI731" s="91"/>
      <c r="AK731" s="91"/>
      <c r="AL731" s="91"/>
      <c r="AM731" s="131"/>
      <c r="AR731" s="35"/>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row>
    <row r="732" spans="1:70" s="14" customFormat="1" x14ac:dyDescent="0.25">
      <c r="A732" s="3"/>
      <c r="B732" s="3"/>
      <c r="C732" s="3"/>
      <c r="D732" s="3"/>
      <c r="E732" s="3"/>
      <c r="F732" s="3"/>
      <c r="G732" s="3"/>
      <c r="H732" s="3"/>
      <c r="I732" s="3"/>
      <c r="J732" s="139"/>
      <c r="K732" s="139"/>
      <c r="L732" s="139"/>
      <c r="M732" s="139"/>
      <c r="N732" s="138"/>
      <c r="O732" s="3"/>
      <c r="P732" s="3"/>
      <c r="Q732" s="3"/>
      <c r="R732" s="3"/>
      <c r="S732" s="3"/>
      <c r="T732" s="3"/>
      <c r="AF732" s="91"/>
      <c r="AI732" s="91"/>
      <c r="AK732" s="91"/>
      <c r="AL732" s="91"/>
      <c r="AM732" s="131"/>
      <c r="AR732" s="35"/>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row>
    <row r="733" spans="1:70" s="14" customFormat="1" x14ac:dyDescent="0.25">
      <c r="A733" s="3"/>
      <c r="B733" s="3"/>
      <c r="C733" s="3"/>
      <c r="D733" s="3"/>
      <c r="E733" s="3"/>
      <c r="F733" s="3"/>
      <c r="G733" s="3"/>
      <c r="H733" s="3"/>
      <c r="I733" s="3"/>
      <c r="J733" s="139"/>
      <c r="K733" s="139"/>
      <c r="L733" s="139"/>
      <c r="M733" s="139"/>
      <c r="N733" s="138"/>
      <c r="O733" s="3"/>
      <c r="P733" s="3"/>
      <c r="Q733" s="3"/>
      <c r="R733" s="3"/>
      <c r="S733" s="3"/>
      <c r="T733" s="3"/>
      <c r="AF733" s="91"/>
      <c r="AI733" s="91"/>
      <c r="AK733" s="91"/>
      <c r="AL733" s="91"/>
      <c r="AM733" s="131"/>
      <c r="AR733" s="35"/>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row>
    <row r="734" spans="1:70" s="14" customFormat="1" x14ac:dyDescent="0.25">
      <c r="A734" s="3"/>
      <c r="B734" s="3"/>
      <c r="C734" s="3"/>
      <c r="D734" s="3"/>
      <c r="E734" s="3"/>
      <c r="F734" s="3"/>
      <c r="G734" s="3"/>
      <c r="H734" s="3"/>
      <c r="I734" s="3"/>
      <c r="J734" s="139"/>
      <c r="K734" s="139"/>
      <c r="L734" s="139"/>
      <c r="M734" s="139"/>
      <c r="N734" s="138"/>
      <c r="O734" s="3"/>
      <c r="P734" s="3"/>
      <c r="Q734" s="3"/>
      <c r="R734" s="3"/>
      <c r="S734" s="3"/>
      <c r="T734" s="3"/>
      <c r="AF734" s="91"/>
      <c r="AI734" s="91"/>
      <c r="AK734" s="91"/>
      <c r="AL734" s="91"/>
      <c r="AM734" s="131"/>
      <c r="AR734" s="35"/>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row>
    <row r="735" spans="1:70" s="14" customFormat="1" x14ac:dyDescent="0.25">
      <c r="A735" s="3"/>
      <c r="B735" s="3"/>
      <c r="C735" s="3"/>
      <c r="D735" s="3"/>
      <c r="E735" s="3"/>
      <c r="F735" s="3"/>
      <c r="G735" s="3"/>
      <c r="H735" s="3"/>
      <c r="I735" s="3"/>
      <c r="J735" s="139"/>
      <c r="K735" s="139"/>
      <c r="L735" s="139"/>
      <c r="M735" s="139"/>
      <c r="N735" s="138"/>
      <c r="O735" s="3"/>
      <c r="P735" s="3"/>
      <c r="Q735" s="3"/>
      <c r="R735" s="3"/>
      <c r="S735" s="3"/>
      <c r="T735" s="3"/>
      <c r="AF735" s="91"/>
      <c r="AI735" s="91"/>
      <c r="AK735" s="91"/>
      <c r="AL735" s="91"/>
      <c r="AM735" s="131"/>
      <c r="AR735" s="35"/>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row>
    <row r="736" spans="1:70" s="14" customFormat="1" x14ac:dyDescent="0.25">
      <c r="A736" s="3"/>
      <c r="B736" s="3"/>
      <c r="C736" s="3"/>
      <c r="D736" s="3"/>
      <c r="E736" s="3"/>
      <c r="F736" s="3"/>
      <c r="G736" s="3"/>
      <c r="H736" s="3"/>
      <c r="I736" s="3"/>
      <c r="J736" s="139"/>
      <c r="K736" s="139"/>
      <c r="L736" s="139"/>
      <c r="M736" s="139"/>
      <c r="N736" s="138"/>
      <c r="O736" s="3"/>
      <c r="P736" s="3"/>
      <c r="Q736" s="3"/>
      <c r="R736" s="3"/>
      <c r="S736" s="3"/>
      <c r="T736" s="3"/>
      <c r="AF736" s="91"/>
      <c r="AI736" s="91"/>
      <c r="AK736" s="91"/>
      <c r="AL736" s="91"/>
      <c r="AM736" s="131"/>
      <c r="AR736" s="35"/>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row>
    <row r="737" spans="1:70" s="14" customFormat="1" x14ac:dyDescent="0.25">
      <c r="A737" s="3"/>
      <c r="B737" s="3"/>
      <c r="C737" s="3"/>
      <c r="D737" s="3"/>
      <c r="E737" s="3"/>
      <c r="F737" s="3"/>
      <c r="G737" s="3"/>
      <c r="H737" s="3"/>
      <c r="I737" s="3"/>
      <c r="J737" s="139"/>
      <c r="K737" s="139"/>
      <c r="L737" s="139"/>
      <c r="M737" s="139"/>
      <c r="N737" s="138"/>
      <c r="O737" s="3"/>
      <c r="P737" s="3"/>
      <c r="Q737" s="3"/>
      <c r="R737" s="3"/>
      <c r="S737" s="3"/>
      <c r="T737" s="3"/>
      <c r="AF737" s="91"/>
      <c r="AI737" s="91"/>
      <c r="AK737" s="91"/>
      <c r="AL737" s="91"/>
      <c r="AM737" s="131"/>
      <c r="AR737" s="35"/>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row>
    <row r="738" spans="1:70" s="14" customFormat="1" x14ac:dyDescent="0.25">
      <c r="A738" s="3"/>
      <c r="B738" s="3"/>
      <c r="C738" s="3"/>
      <c r="D738" s="3"/>
      <c r="E738" s="3"/>
      <c r="F738" s="3"/>
      <c r="G738" s="3"/>
      <c r="H738" s="3"/>
      <c r="I738" s="3"/>
      <c r="J738" s="139"/>
      <c r="K738" s="139"/>
      <c r="L738" s="139"/>
      <c r="M738" s="139"/>
      <c r="N738" s="138"/>
      <c r="O738" s="3"/>
      <c r="P738" s="3"/>
      <c r="Q738" s="3"/>
      <c r="R738" s="3"/>
      <c r="S738" s="3"/>
      <c r="T738" s="3"/>
      <c r="AF738" s="91"/>
      <c r="AI738" s="91"/>
      <c r="AK738" s="91"/>
      <c r="AL738" s="91"/>
      <c r="AM738" s="131"/>
      <c r="AR738" s="35"/>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row>
    <row r="739" spans="1:70" s="14" customFormat="1" x14ac:dyDescent="0.25">
      <c r="A739" s="3"/>
      <c r="B739" s="3"/>
      <c r="C739" s="3"/>
      <c r="D739" s="3"/>
      <c r="E739" s="3"/>
      <c r="F739" s="3"/>
      <c r="G739" s="3"/>
      <c r="H739" s="3"/>
      <c r="I739" s="3"/>
      <c r="J739" s="139"/>
      <c r="K739" s="139"/>
      <c r="L739" s="139"/>
      <c r="M739" s="139"/>
      <c r="N739" s="138"/>
      <c r="O739" s="3"/>
      <c r="P739" s="3"/>
      <c r="Q739" s="3"/>
      <c r="R739" s="3"/>
      <c r="S739" s="3"/>
      <c r="T739" s="3"/>
      <c r="AF739" s="91"/>
      <c r="AI739" s="91"/>
      <c r="AK739" s="91"/>
      <c r="AL739" s="91"/>
      <c r="AM739" s="131"/>
      <c r="AR739" s="35"/>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row>
    <row r="740" spans="1:70" s="14" customFormat="1" x14ac:dyDescent="0.25">
      <c r="A740" s="3"/>
      <c r="B740" s="3"/>
      <c r="C740" s="3"/>
      <c r="D740" s="3"/>
      <c r="E740" s="3"/>
      <c r="F740" s="3"/>
      <c r="G740" s="3"/>
      <c r="H740" s="3"/>
      <c r="I740" s="3"/>
      <c r="J740" s="139"/>
      <c r="K740" s="139"/>
      <c r="L740" s="139"/>
      <c r="M740" s="139"/>
      <c r="N740" s="138"/>
      <c r="O740" s="3"/>
      <c r="P740" s="3"/>
      <c r="Q740" s="3"/>
      <c r="R740" s="3"/>
      <c r="S740" s="3"/>
      <c r="T740" s="3"/>
      <c r="AF740" s="91"/>
      <c r="AI740" s="91"/>
      <c r="AK740" s="91"/>
      <c r="AL740" s="91"/>
      <c r="AM740" s="131"/>
      <c r="AR740" s="35"/>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row>
    <row r="741" spans="1:70" s="14" customFormat="1" x14ac:dyDescent="0.25">
      <c r="A741" s="3"/>
      <c r="B741" s="3"/>
      <c r="C741" s="3"/>
      <c r="D741" s="3"/>
      <c r="E741" s="3"/>
      <c r="F741" s="3"/>
      <c r="G741" s="3"/>
      <c r="H741" s="3"/>
      <c r="I741" s="3"/>
      <c r="J741" s="139"/>
      <c r="K741" s="139"/>
      <c r="L741" s="139"/>
      <c r="M741" s="139"/>
      <c r="N741" s="138"/>
      <c r="O741" s="3"/>
      <c r="P741" s="3"/>
      <c r="Q741" s="3"/>
      <c r="R741" s="3"/>
      <c r="S741" s="3"/>
      <c r="T741" s="3"/>
      <c r="AF741" s="91"/>
      <c r="AI741" s="91"/>
      <c r="AK741" s="91"/>
      <c r="AL741" s="91"/>
      <c r="AM741" s="131"/>
      <c r="AR741" s="35"/>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row>
    <row r="742" spans="1:70" s="14" customFormat="1" x14ac:dyDescent="0.25">
      <c r="A742" s="3"/>
      <c r="B742" s="3"/>
      <c r="C742" s="3"/>
      <c r="D742" s="3"/>
      <c r="E742" s="3"/>
      <c r="F742" s="3"/>
      <c r="G742" s="3"/>
      <c r="H742" s="3"/>
      <c r="I742" s="3"/>
      <c r="J742" s="139"/>
      <c r="K742" s="139"/>
      <c r="L742" s="139"/>
      <c r="M742" s="139"/>
      <c r="N742" s="138"/>
      <c r="O742" s="3"/>
      <c r="P742" s="3"/>
      <c r="Q742" s="3"/>
      <c r="R742" s="3"/>
      <c r="S742" s="3"/>
      <c r="T742" s="3"/>
      <c r="AF742" s="91"/>
      <c r="AI742" s="91"/>
      <c r="AK742" s="91"/>
      <c r="AL742" s="91"/>
      <c r="AM742" s="131"/>
      <c r="AR742" s="35"/>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row>
    <row r="743" spans="1:70" s="14" customFormat="1" x14ac:dyDescent="0.25">
      <c r="A743" s="3"/>
      <c r="B743" s="3"/>
      <c r="C743" s="3"/>
      <c r="D743" s="3"/>
      <c r="E743" s="3"/>
      <c r="F743" s="3"/>
      <c r="G743" s="3"/>
      <c r="H743" s="3"/>
      <c r="I743" s="3"/>
      <c r="J743" s="139"/>
      <c r="K743" s="139"/>
      <c r="L743" s="139"/>
      <c r="M743" s="139"/>
      <c r="N743" s="138"/>
      <c r="O743" s="3"/>
      <c r="P743" s="3"/>
      <c r="Q743" s="3"/>
      <c r="R743" s="3"/>
      <c r="S743" s="3"/>
      <c r="T743" s="3"/>
      <c r="AF743" s="91"/>
      <c r="AI743" s="91"/>
      <c r="AK743" s="91"/>
      <c r="AL743" s="91"/>
      <c r="AM743" s="131"/>
      <c r="AR743" s="35"/>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row>
    <row r="744" spans="1:70" s="14" customFormat="1" x14ac:dyDescent="0.25">
      <c r="A744" s="3"/>
      <c r="B744" s="3"/>
      <c r="C744" s="3"/>
      <c r="D744" s="3"/>
      <c r="E744" s="3"/>
      <c r="F744" s="3"/>
      <c r="G744" s="3"/>
      <c r="H744" s="3"/>
      <c r="I744" s="3"/>
      <c r="J744" s="139"/>
      <c r="K744" s="139"/>
      <c r="L744" s="139"/>
      <c r="M744" s="139"/>
      <c r="N744" s="138"/>
      <c r="O744" s="3"/>
      <c r="P744" s="3"/>
      <c r="Q744" s="3"/>
      <c r="R744" s="3"/>
      <c r="S744" s="3"/>
      <c r="T744" s="3"/>
      <c r="AF744" s="91"/>
      <c r="AI744" s="91"/>
      <c r="AK744" s="91"/>
      <c r="AL744" s="91"/>
      <c r="AM744" s="131"/>
      <c r="AR744" s="35"/>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row>
    <row r="745" spans="1:70" s="14" customFormat="1" x14ac:dyDescent="0.25">
      <c r="A745" s="3"/>
      <c r="B745" s="3"/>
      <c r="C745" s="3"/>
      <c r="D745" s="3"/>
      <c r="E745" s="3"/>
      <c r="F745" s="3"/>
      <c r="G745" s="3"/>
      <c r="H745" s="3"/>
      <c r="I745" s="3"/>
      <c r="J745" s="139"/>
      <c r="K745" s="139"/>
      <c r="L745" s="139"/>
      <c r="M745" s="139"/>
      <c r="N745" s="138"/>
      <c r="O745" s="3"/>
      <c r="P745" s="3"/>
      <c r="Q745" s="3"/>
      <c r="R745" s="3"/>
      <c r="S745" s="3"/>
      <c r="T745" s="3"/>
      <c r="AF745" s="91"/>
      <c r="AI745" s="91"/>
      <c r="AK745" s="91"/>
      <c r="AL745" s="91"/>
      <c r="AM745" s="131"/>
      <c r="AR745" s="35"/>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row>
    <row r="746" spans="1:70" s="14" customFormat="1" x14ac:dyDescent="0.25">
      <c r="A746" s="3"/>
      <c r="B746" s="3"/>
      <c r="C746" s="3"/>
      <c r="D746" s="3"/>
      <c r="E746" s="3"/>
      <c r="F746" s="3"/>
      <c r="G746" s="3"/>
      <c r="H746" s="3"/>
      <c r="I746" s="3"/>
      <c r="J746" s="139"/>
      <c r="K746" s="139"/>
      <c r="L746" s="139"/>
      <c r="M746" s="139"/>
      <c r="N746" s="138"/>
      <c r="O746" s="3"/>
      <c r="P746" s="3"/>
      <c r="Q746" s="3"/>
      <c r="R746" s="3"/>
      <c r="S746" s="3"/>
      <c r="T746" s="3"/>
      <c r="AF746" s="91"/>
      <c r="AI746" s="91"/>
      <c r="AK746" s="91"/>
      <c r="AL746" s="91"/>
      <c r="AM746" s="131"/>
      <c r="AR746" s="35"/>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row>
    <row r="747" spans="1:70" s="14" customFormat="1" x14ac:dyDescent="0.25">
      <c r="A747" s="3"/>
      <c r="B747" s="3"/>
      <c r="C747" s="3"/>
      <c r="D747" s="3"/>
      <c r="E747" s="3"/>
      <c r="F747" s="3"/>
      <c r="G747" s="3"/>
      <c r="H747" s="3"/>
      <c r="I747" s="3"/>
      <c r="J747" s="139"/>
      <c r="K747" s="139"/>
      <c r="L747" s="139"/>
      <c r="M747" s="139"/>
      <c r="N747" s="138"/>
      <c r="O747" s="3"/>
      <c r="P747" s="3"/>
      <c r="Q747" s="3"/>
      <c r="R747" s="3"/>
      <c r="S747" s="3"/>
      <c r="T747" s="3"/>
      <c r="AF747" s="91"/>
      <c r="AI747" s="91"/>
      <c r="AK747" s="91"/>
      <c r="AL747" s="91"/>
      <c r="AM747" s="131"/>
      <c r="AR747" s="35"/>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row>
    <row r="748" spans="1:70" s="14" customFormat="1" x14ac:dyDescent="0.25">
      <c r="A748" s="3"/>
      <c r="B748" s="3"/>
      <c r="C748" s="3"/>
      <c r="D748" s="3"/>
      <c r="E748" s="3"/>
      <c r="F748" s="3"/>
      <c r="G748" s="3"/>
      <c r="H748" s="3"/>
      <c r="I748" s="3"/>
      <c r="J748" s="139"/>
      <c r="K748" s="139"/>
      <c r="L748" s="139"/>
      <c r="M748" s="139"/>
      <c r="N748" s="138"/>
      <c r="O748" s="3"/>
      <c r="P748" s="3"/>
      <c r="Q748" s="3"/>
      <c r="R748" s="3"/>
      <c r="S748" s="3"/>
      <c r="T748" s="3"/>
      <c r="AF748" s="91"/>
      <c r="AI748" s="91"/>
      <c r="AK748" s="91"/>
      <c r="AL748" s="91"/>
      <c r="AM748" s="131"/>
      <c r="AR748" s="35"/>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row>
    <row r="749" spans="1:70" s="14" customFormat="1" x14ac:dyDescent="0.25">
      <c r="A749" s="3"/>
      <c r="B749" s="3"/>
      <c r="C749" s="3"/>
      <c r="D749" s="3"/>
      <c r="E749" s="3"/>
      <c r="F749" s="3"/>
      <c r="G749" s="3"/>
      <c r="H749" s="3"/>
      <c r="I749" s="3"/>
      <c r="J749" s="139"/>
      <c r="K749" s="139"/>
      <c r="L749" s="139"/>
      <c r="M749" s="139"/>
      <c r="N749" s="138"/>
      <c r="O749" s="3"/>
      <c r="P749" s="3"/>
      <c r="Q749" s="3"/>
      <c r="R749" s="3"/>
      <c r="S749" s="3"/>
      <c r="T749" s="3"/>
      <c r="AF749" s="91"/>
      <c r="AI749" s="91"/>
      <c r="AK749" s="91"/>
      <c r="AL749" s="91"/>
      <c r="AM749" s="131"/>
      <c r="AR749" s="35"/>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row>
    <row r="750" spans="1:70" s="14" customFormat="1" x14ac:dyDescent="0.25">
      <c r="A750" s="3"/>
      <c r="B750" s="3"/>
      <c r="C750" s="3"/>
      <c r="D750" s="3"/>
      <c r="E750" s="3"/>
      <c r="F750" s="3"/>
      <c r="G750" s="3"/>
      <c r="H750" s="3"/>
      <c r="I750" s="3"/>
      <c r="J750" s="139"/>
      <c r="K750" s="139"/>
      <c r="L750" s="139"/>
      <c r="M750" s="139"/>
      <c r="N750" s="138"/>
      <c r="O750" s="3"/>
      <c r="P750" s="3"/>
      <c r="Q750" s="3"/>
      <c r="R750" s="3"/>
      <c r="S750" s="3"/>
      <c r="T750" s="3"/>
      <c r="AF750" s="91"/>
      <c r="AI750" s="91"/>
      <c r="AK750" s="91"/>
      <c r="AL750" s="91"/>
      <c r="AM750" s="131"/>
      <c r="AR750" s="35"/>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row>
    <row r="751" spans="1:70" s="14" customFormat="1" x14ac:dyDescent="0.25">
      <c r="A751" s="3"/>
      <c r="B751" s="3"/>
      <c r="C751" s="3"/>
      <c r="D751" s="3"/>
      <c r="E751" s="3"/>
      <c r="F751" s="3"/>
      <c r="G751" s="3"/>
      <c r="H751" s="3"/>
      <c r="I751" s="3"/>
      <c r="J751" s="139"/>
      <c r="K751" s="139"/>
      <c r="L751" s="139"/>
      <c r="M751" s="139"/>
      <c r="N751" s="138"/>
      <c r="O751" s="3"/>
      <c r="P751" s="3"/>
      <c r="Q751" s="3"/>
      <c r="R751" s="3"/>
      <c r="S751" s="3"/>
      <c r="T751" s="3"/>
      <c r="AF751" s="91"/>
      <c r="AI751" s="91"/>
      <c r="AK751" s="91"/>
      <c r="AL751" s="91"/>
      <c r="AM751" s="131"/>
      <c r="AR751" s="35"/>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row>
    <row r="752" spans="1:70" s="14" customFormat="1" x14ac:dyDescent="0.25">
      <c r="A752" s="3"/>
      <c r="B752" s="3"/>
      <c r="C752" s="3"/>
      <c r="D752" s="3"/>
      <c r="E752" s="3"/>
      <c r="F752" s="3"/>
      <c r="G752" s="3"/>
      <c r="H752" s="3"/>
      <c r="I752" s="3"/>
      <c r="J752" s="139"/>
      <c r="K752" s="139"/>
      <c r="L752" s="139"/>
      <c r="M752" s="139"/>
      <c r="N752" s="138"/>
      <c r="O752" s="3"/>
      <c r="P752" s="3"/>
      <c r="Q752" s="3"/>
      <c r="R752" s="3"/>
      <c r="S752" s="3"/>
      <c r="T752" s="3"/>
      <c r="AF752" s="91"/>
      <c r="AI752" s="91"/>
      <c r="AK752" s="91"/>
      <c r="AL752" s="91"/>
      <c r="AM752" s="131"/>
      <c r="AR752" s="35"/>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row>
    <row r="753" spans="1:70" s="14" customFormat="1" x14ac:dyDescent="0.25">
      <c r="A753" s="3"/>
      <c r="B753" s="3"/>
      <c r="C753" s="3"/>
      <c r="D753" s="3"/>
      <c r="E753" s="3"/>
      <c r="F753" s="3"/>
      <c r="G753" s="3"/>
      <c r="H753" s="3"/>
      <c r="I753" s="3"/>
      <c r="J753" s="139"/>
      <c r="K753" s="139"/>
      <c r="L753" s="139"/>
      <c r="M753" s="139"/>
      <c r="N753" s="138"/>
      <c r="O753" s="3"/>
      <c r="P753" s="3"/>
      <c r="Q753" s="3"/>
      <c r="R753" s="3"/>
      <c r="S753" s="3"/>
      <c r="T753" s="3"/>
      <c r="AF753" s="91"/>
      <c r="AI753" s="91"/>
      <c r="AK753" s="91"/>
      <c r="AL753" s="91"/>
      <c r="AM753" s="131"/>
      <c r="AR753" s="35"/>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row>
    <row r="754" spans="1:70" s="14" customFormat="1" x14ac:dyDescent="0.25">
      <c r="A754" s="3"/>
      <c r="B754" s="3"/>
      <c r="C754" s="3"/>
      <c r="D754" s="3"/>
      <c r="E754" s="3"/>
      <c r="F754" s="3"/>
      <c r="G754" s="3"/>
      <c r="H754" s="3"/>
      <c r="I754" s="3"/>
      <c r="J754" s="139"/>
      <c r="K754" s="139"/>
      <c r="L754" s="139"/>
      <c r="M754" s="139"/>
      <c r="N754" s="138"/>
      <c r="O754" s="3"/>
      <c r="P754" s="3"/>
      <c r="Q754" s="3"/>
      <c r="R754" s="3"/>
      <c r="S754" s="3"/>
      <c r="T754" s="3"/>
      <c r="AF754" s="91"/>
      <c r="AI754" s="91"/>
      <c r="AK754" s="91"/>
      <c r="AL754" s="91"/>
      <c r="AM754" s="131"/>
      <c r="AR754" s="35"/>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row>
    <row r="755" spans="1:70" s="14" customFormat="1" x14ac:dyDescent="0.25">
      <c r="A755" s="3"/>
      <c r="B755" s="3"/>
      <c r="C755" s="3"/>
      <c r="D755" s="3"/>
      <c r="E755" s="3"/>
      <c r="F755" s="3"/>
      <c r="G755" s="3"/>
      <c r="H755" s="3"/>
      <c r="I755" s="3"/>
      <c r="J755" s="139"/>
      <c r="K755" s="139"/>
      <c r="L755" s="139"/>
      <c r="M755" s="139"/>
      <c r="N755" s="138"/>
      <c r="O755" s="3"/>
      <c r="P755" s="3"/>
      <c r="Q755" s="3"/>
      <c r="R755" s="3"/>
      <c r="S755" s="3"/>
      <c r="T755" s="3"/>
      <c r="AF755" s="91"/>
      <c r="AI755" s="91"/>
      <c r="AK755" s="91"/>
      <c r="AL755" s="91"/>
      <c r="AM755" s="131"/>
      <c r="AR755" s="35"/>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row>
    <row r="756" spans="1:70" s="14" customFormat="1" x14ac:dyDescent="0.25">
      <c r="A756" s="3"/>
      <c r="B756" s="3"/>
      <c r="C756" s="3"/>
      <c r="D756" s="3"/>
      <c r="E756" s="3"/>
      <c r="F756" s="3"/>
      <c r="G756" s="3"/>
      <c r="H756" s="3"/>
      <c r="I756" s="3"/>
      <c r="J756" s="139"/>
      <c r="K756" s="139"/>
      <c r="L756" s="139"/>
      <c r="M756" s="139"/>
      <c r="N756" s="138"/>
      <c r="O756" s="3"/>
      <c r="P756" s="3"/>
      <c r="Q756" s="3"/>
      <c r="R756" s="3"/>
      <c r="S756" s="3"/>
      <c r="T756" s="3"/>
      <c r="AF756" s="91"/>
      <c r="AI756" s="91"/>
      <c r="AK756" s="91"/>
      <c r="AL756" s="91"/>
      <c r="AM756" s="131"/>
      <c r="AR756" s="35"/>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row>
    <row r="757" spans="1:70" s="14" customFormat="1" x14ac:dyDescent="0.25">
      <c r="A757" s="3"/>
      <c r="B757" s="3"/>
      <c r="C757" s="3"/>
      <c r="D757" s="3"/>
      <c r="E757" s="3"/>
      <c r="F757" s="3"/>
      <c r="G757" s="3"/>
      <c r="H757" s="3"/>
      <c r="I757" s="3"/>
      <c r="J757" s="139"/>
      <c r="K757" s="139"/>
      <c r="L757" s="139"/>
      <c r="M757" s="139"/>
      <c r="N757" s="138"/>
      <c r="O757" s="3"/>
      <c r="P757" s="3"/>
      <c r="Q757" s="3"/>
      <c r="R757" s="3"/>
      <c r="S757" s="3"/>
      <c r="T757" s="3"/>
      <c r="AF757" s="91"/>
      <c r="AI757" s="91"/>
      <c r="AK757" s="91"/>
      <c r="AL757" s="91"/>
      <c r="AM757" s="131"/>
      <c r="AR757" s="35"/>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row>
    <row r="758" spans="1:70" s="14" customFormat="1" x14ac:dyDescent="0.25">
      <c r="A758" s="3"/>
      <c r="B758" s="3"/>
      <c r="C758" s="3"/>
      <c r="D758" s="3"/>
      <c r="E758" s="3"/>
      <c r="F758" s="3"/>
      <c r="G758" s="3"/>
      <c r="H758" s="3"/>
      <c r="I758" s="3"/>
      <c r="J758" s="139"/>
      <c r="K758" s="139"/>
      <c r="L758" s="139"/>
      <c r="M758" s="139"/>
      <c r="N758" s="138"/>
      <c r="O758" s="3"/>
      <c r="P758" s="3"/>
      <c r="Q758" s="3"/>
      <c r="R758" s="3"/>
      <c r="S758" s="3"/>
      <c r="T758" s="3"/>
      <c r="AF758" s="91"/>
      <c r="AI758" s="91"/>
      <c r="AK758" s="91"/>
      <c r="AL758" s="91"/>
      <c r="AM758" s="131"/>
      <c r="AR758" s="35"/>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row>
    <row r="759" spans="1:70" s="14" customFormat="1" x14ac:dyDescent="0.25">
      <c r="A759" s="3"/>
      <c r="B759" s="3"/>
      <c r="C759" s="3"/>
      <c r="D759" s="3"/>
      <c r="E759" s="3"/>
      <c r="F759" s="3"/>
      <c r="G759" s="3"/>
      <c r="H759" s="3"/>
      <c r="I759" s="3"/>
      <c r="J759" s="139"/>
      <c r="K759" s="139"/>
      <c r="L759" s="139"/>
      <c r="M759" s="139"/>
      <c r="N759" s="138"/>
      <c r="O759" s="3"/>
      <c r="P759" s="3"/>
      <c r="Q759" s="3"/>
      <c r="R759" s="3"/>
      <c r="S759" s="3"/>
      <c r="T759" s="3"/>
      <c r="AF759" s="91"/>
      <c r="AI759" s="91"/>
      <c r="AK759" s="91"/>
      <c r="AL759" s="91"/>
      <c r="AM759" s="131"/>
      <c r="AR759" s="35"/>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row>
    <row r="760" spans="1:70" s="14" customFormat="1" x14ac:dyDescent="0.25">
      <c r="A760" s="3"/>
      <c r="B760" s="3"/>
      <c r="C760" s="3"/>
      <c r="D760" s="3"/>
      <c r="E760" s="3"/>
      <c r="F760" s="3"/>
      <c r="G760" s="3"/>
      <c r="H760" s="3"/>
      <c r="I760" s="3"/>
      <c r="J760" s="139"/>
      <c r="K760" s="139"/>
      <c r="L760" s="139"/>
      <c r="M760" s="139"/>
      <c r="N760" s="138"/>
      <c r="O760" s="3"/>
      <c r="P760" s="3"/>
      <c r="Q760" s="3"/>
      <c r="R760" s="3"/>
      <c r="S760" s="3"/>
      <c r="T760" s="3"/>
      <c r="AF760" s="91"/>
      <c r="AI760" s="91"/>
      <c r="AK760" s="91"/>
      <c r="AL760" s="91"/>
      <c r="AM760" s="131"/>
      <c r="AR760" s="35"/>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row>
    <row r="761" spans="1:70" s="14" customFormat="1" x14ac:dyDescent="0.25">
      <c r="A761" s="3"/>
      <c r="B761" s="3"/>
      <c r="C761" s="3"/>
      <c r="D761" s="3"/>
      <c r="E761" s="3"/>
      <c r="F761" s="3"/>
      <c r="G761" s="3"/>
      <c r="H761" s="3"/>
      <c r="I761" s="3"/>
      <c r="J761" s="139"/>
      <c r="K761" s="139"/>
      <c r="L761" s="139"/>
      <c r="M761" s="139"/>
      <c r="N761" s="138"/>
      <c r="O761" s="3"/>
      <c r="P761" s="3"/>
      <c r="Q761" s="3"/>
      <c r="R761" s="3"/>
      <c r="S761" s="3"/>
      <c r="T761" s="3"/>
      <c r="AF761" s="91"/>
      <c r="AI761" s="91"/>
      <c r="AK761" s="91"/>
      <c r="AL761" s="91"/>
      <c r="AM761" s="131"/>
      <c r="AR761" s="35"/>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row>
    <row r="762" spans="1:70" s="14" customFormat="1" x14ac:dyDescent="0.25">
      <c r="A762" s="3"/>
      <c r="B762" s="3"/>
      <c r="C762" s="3"/>
      <c r="D762" s="3"/>
      <c r="E762" s="3"/>
      <c r="F762" s="3"/>
      <c r="G762" s="3"/>
      <c r="H762" s="3"/>
      <c r="I762" s="3"/>
      <c r="J762" s="139"/>
      <c r="K762" s="139"/>
      <c r="L762" s="139"/>
      <c r="M762" s="139"/>
      <c r="N762" s="138"/>
      <c r="O762" s="3"/>
      <c r="P762" s="3"/>
      <c r="Q762" s="3"/>
      <c r="R762" s="3"/>
      <c r="S762" s="3"/>
      <c r="T762" s="3"/>
      <c r="AF762" s="91"/>
      <c r="AI762" s="91"/>
      <c r="AK762" s="91"/>
      <c r="AL762" s="91"/>
      <c r="AM762" s="131"/>
      <c r="AR762" s="35"/>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row>
    <row r="763" spans="1:70" s="14" customFormat="1" x14ac:dyDescent="0.25">
      <c r="A763" s="3"/>
      <c r="B763" s="3"/>
      <c r="C763" s="3"/>
      <c r="D763" s="3"/>
      <c r="E763" s="3"/>
      <c r="F763" s="3"/>
      <c r="G763" s="3"/>
      <c r="H763" s="3"/>
      <c r="I763" s="3"/>
      <c r="J763" s="139"/>
      <c r="K763" s="139"/>
      <c r="L763" s="139"/>
      <c r="M763" s="139"/>
      <c r="N763" s="138"/>
      <c r="O763" s="3"/>
      <c r="P763" s="3"/>
      <c r="Q763" s="3"/>
      <c r="R763" s="3"/>
      <c r="S763" s="3"/>
      <c r="T763" s="3"/>
      <c r="AF763" s="91"/>
      <c r="AI763" s="91"/>
      <c r="AK763" s="91"/>
      <c r="AL763" s="91"/>
      <c r="AM763" s="131"/>
      <c r="AR763" s="35"/>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row>
    <row r="764" spans="1:70" s="14" customFormat="1" x14ac:dyDescent="0.25">
      <c r="A764" s="3"/>
      <c r="B764" s="3"/>
      <c r="C764" s="3"/>
      <c r="D764" s="3"/>
      <c r="E764" s="3"/>
      <c r="F764" s="3"/>
      <c r="G764" s="3"/>
      <c r="H764" s="3"/>
      <c r="I764" s="3"/>
      <c r="J764" s="139"/>
      <c r="K764" s="139"/>
      <c r="L764" s="139"/>
      <c r="M764" s="139"/>
      <c r="N764" s="138"/>
      <c r="O764" s="3"/>
      <c r="P764" s="3"/>
      <c r="Q764" s="3"/>
      <c r="R764" s="3"/>
      <c r="S764" s="3"/>
      <c r="T764" s="3"/>
      <c r="AF764" s="91"/>
      <c r="AI764" s="91"/>
      <c r="AK764" s="91"/>
      <c r="AL764" s="91"/>
      <c r="AM764" s="131"/>
      <c r="AR764" s="35"/>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row>
    <row r="765" spans="1:70" s="14" customFormat="1" x14ac:dyDescent="0.25">
      <c r="A765" s="3"/>
      <c r="B765" s="3"/>
      <c r="C765" s="3"/>
      <c r="D765" s="3"/>
      <c r="E765" s="3"/>
      <c r="F765" s="3"/>
      <c r="G765" s="3"/>
      <c r="H765" s="3"/>
      <c r="I765" s="3"/>
      <c r="J765" s="139"/>
      <c r="K765" s="139"/>
      <c r="L765" s="139"/>
      <c r="M765" s="139"/>
      <c r="N765" s="138"/>
      <c r="O765" s="3"/>
      <c r="P765" s="3"/>
      <c r="Q765" s="3"/>
      <c r="R765" s="3"/>
      <c r="S765" s="3"/>
      <c r="T765" s="3"/>
      <c r="AF765" s="91"/>
      <c r="AI765" s="91"/>
      <c r="AK765" s="91"/>
      <c r="AL765" s="91"/>
      <c r="AM765" s="131"/>
      <c r="AR765" s="35"/>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row>
  </sheetData>
  <sheetProtection algorithmName="SHA-512" hashValue="g7dBZoeNnGwfsuAaLXuMLtx+aNALrvE87Ueyc0PwvmgnF3c08XWbQY/a+nrKuXy4EhbQvXe8Oj4uZCcBktxUww==" saltValue="ufzH+eEt7ayc8OMrP1b1KA==" spinCount="100000" sheet="1" objects="1" scenarios="1"/>
  <mergeCells count="32">
    <mergeCell ref="A71:L71"/>
    <mergeCell ref="A72:L72"/>
    <mergeCell ref="A73:L73"/>
    <mergeCell ref="A74:L74"/>
    <mergeCell ref="A65:L65"/>
    <mergeCell ref="A66:L66"/>
    <mergeCell ref="A67:L67"/>
    <mergeCell ref="A68:L68"/>
    <mergeCell ref="A69:L69"/>
    <mergeCell ref="A70:L70"/>
    <mergeCell ref="A64:L64"/>
    <mergeCell ref="AJ5:AK5"/>
    <mergeCell ref="AL5:AL6"/>
    <mergeCell ref="AM5:AN5"/>
    <mergeCell ref="AO5:AO6"/>
    <mergeCell ref="A7:B7"/>
    <mergeCell ref="A59:B59"/>
    <mergeCell ref="A60:L60"/>
    <mergeCell ref="A62:L62"/>
    <mergeCell ref="A63:L63"/>
    <mergeCell ref="AP5:AP6"/>
    <mergeCell ref="AQ5:AQ6"/>
    <mergeCell ref="A1:AQ1"/>
    <mergeCell ref="A2:AQ2"/>
    <mergeCell ref="A3:AQ3"/>
    <mergeCell ref="A5:A6"/>
    <mergeCell ref="B5:B6"/>
    <mergeCell ref="C5:T5"/>
    <mergeCell ref="U5:X5"/>
    <mergeCell ref="Y5:AE5"/>
    <mergeCell ref="AF5:AH5"/>
    <mergeCell ref="AI5:AI6"/>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3"/>
  <sheetViews>
    <sheetView topLeftCell="F19" workbookViewId="0">
      <selection activeCell="J26" sqref="J26:J28"/>
    </sheetView>
  </sheetViews>
  <sheetFormatPr defaultRowHeight="17.100000000000001" customHeight="1" x14ac:dyDescent="0.3"/>
  <cols>
    <col min="1" max="1" width="16.88671875" style="3" customWidth="1"/>
    <col min="2" max="2" width="13.33203125" style="91" customWidth="1"/>
    <col min="3" max="3" width="14.109375" style="14" customWidth="1"/>
    <col min="4" max="4" width="16.88671875" style="14" customWidth="1"/>
    <col min="5" max="5" width="16" style="14" customWidth="1"/>
    <col min="6" max="6" width="14.5546875" style="14" customWidth="1"/>
    <col min="7" max="7" width="16.6640625" style="14" customWidth="1"/>
    <col min="8" max="8" width="20.109375" style="14" customWidth="1"/>
    <col min="9" max="9" width="19" style="14" customWidth="1"/>
    <col min="10" max="10" width="20.109375" style="14" customWidth="1"/>
    <col min="11" max="11" width="17.88671875" style="14" customWidth="1"/>
    <col min="12" max="12" width="17.6640625" style="14" customWidth="1"/>
    <col min="13" max="13" width="21.109375" style="14" customWidth="1"/>
    <col min="14" max="14" width="18.44140625" style="14" customWidth="1"/>
    <col min="15" max="15" width="27" style="14" customWidth="1"/>
    <col min="16" max="38" width="18.33203125" style="142" customWidth="1"/>
    <col min="39" max="45" width="18.33203125" style="12" customWidth="1"/>
  </cols>
  <sheetData>
    <row r="1" spans="1:45" ht="35.25" customHeight="1" x14ac:dyDescent="0.3">
      <c r="A1" s="300" t="s">
        <v>298</v>
      </c>
      <c r="B1" s="301"/>
      <c r="C1" s="301"/>
      <c r="D1" s="301"/>
      <c r="E1" s="301"/>
      <c r="F1" s="301"/>
      <c r="G1" s="301"/>
      <c r="H1" s="301"/>
      <c r="I1" s="301"/>
      <c r="J1" s="301"/>
      <c r="K1" s="301"/>
      <c r="L1" s="301"/>
      <c r="M1" s="301"/>
      <c r="N1" s="301"/>
      <c r="O1" s="302"/>
    </row>
    <row r="2" spans="1:45" s="143" customFormat="1" ht="33" customHeight="1" x14ac:dyDescent="0.25">
      <c r="A2" s="303" t="s">
        <v>299</v>
      </c>
      <c r="B2" s="304"/>
      <c r="C2" s="304"/>
      <c r="D2" s="304"/>
      <c r="E2" s="304"/>
      <c r="F2" s="304"/>
      <c r="G2" s="304"/>
      <c r="H2" s="304"/>
      <c r="I2" s="304"/>
      <c r="J2" s="304"/>
      <c r="K2" s="304"/>
      <c r="L2" s="304"/>
      <c r="M2" s="304"/>
      <c r="N2" s="304"/>
      <c r="O2" s="305"/>
      <c r="P2" s="14"/>
      <c r="Q2" s="14"/>
      <c r="R2" s="14"/>
      <c r="S2" s="14"/>
      <c r="T2" s="14"/>
      <c r="U2" s="14"/>
      <c r="V2" s="14"/>
      <c r="W2" s="14"/>
      <c r="X2" s="14"/>
      <c r="Y2" s="14"/>
      <c r="Z2" s="14"/>
      <c r="AA2" s="14"/>
      <c r="AB2" s="14"/>
      <c r="AC2" s="14"/>
      <c r="AD2" s="14"/>
      <c r="AE2" s="14"/>
      <c r="AF2" s="14"/>
      <c r="AG2" s="14"/>
      <c r="AH2" s="14"/>
      <c r="AI2" s="14"/>
      <c r="AJ2" s="14"/>
      <c r="AK2" s="14"/>
      <c r="AL2" s="14"/>
      <c r="AM2" s="3"/>
      <c r="AN2" s="3"/>
      <c r="AO2" s="3"/>
      <c r="AP2" s="3"/>
      <c r="AQ2" s="3"/>
      <c r="AR2" s="3"/>
      <c r="AS2" s="3"/>
    </row>
    <row r="3" spans="1:45" s="143" customFormat="1" ht="19.5" customHeight="1" x14ac:dyDescent="0.25">
      <c r="A3" s="303" t="s">
        <v>300</v>
      </c>
      <c r="B3" s="304"/>
      <c r="C3" s="304"/>
      <c r="D3" s="304"/>
      <c r="E3" s="304"/>
      <c r="F3" s="304"/>
      <c r="G3" s="304"/>
      <c r="H3" s="304"/>
      <c r="I3" s="304"/>
      <c r="J3" s="304"/>
      <c r="K3" s="304"/>
      <c r="L3" s="304"/>
      <c r="M3" s="304"/>
      <c r="N3" s="304"/>
      <c r="O3" s="305"/>
      <c r="P3" s="14"/>
      <c r="Q3" s="14"/>
      <c r="R3" s="14"/>
      <c r="S3" s="14"/>
      <c r="T3" s="14"/>
      <c r="U3" s="14"/>
      <c r="V3" s="14"/>
      <c r="W3" s="14"/>
      <c r="X3" s="14"/>
      <c r="Y3" s="14"/>
      <c r="Z3" s="14"/>
      <c r="AA3" s="14"/>
      <c r="AB3" s="14"/>
      <c r="AC3" s="14"/>
      <c r="AD3" s="14"/>
      <c r="AE3" s="14"/>
      <c r="AF3" s="14"/>
      <c r="AG3" s="14"/>
      <c r="AH3" s="14"/>
      <c r="AI3" s="14"/>
      <c r="AJ3" s="14"/>
      <c r="AK3" s="14"/>
      <c r="AL3" s="14"/>
      <c r="AM3" s="3"/>
      <c r="AN3" s="3"/>
      <c r="AO3" s="3"/>
      <c r="AP3" s="3"/>
      <c r="AQ3" s="3"/>
      <c r="AR3" s="3"/>
      <c r="AS3" s="3"/>
    </row>
    <row r="4" spans="1:45" s="149" customFormat="1" ht="15" customHeight="1" x14ac:dyDescent="0.25">
      <c r="A4" s="144" t="s">
        <v>54</v>
      </c>
      <c r="B4" s="145" t="s">
        <v>55</v>
      </c>
      <c r="C4" s="146" t="s">
        <v>61</v>
      </c>
      <c r="D4" s="146" t="s">
        <v>56</v>
      </c>
      <c r="E4" s="146" t="s">
        <v>57</v>
      </c>
      <c r="F4" s="146" t="s">
        <v>58</v>
      </c>
      <c r="G4" s="146" t="s">
        <v>59</v>
      </c>
      <c r="H4" s="146" t="s">
        <v>60</v>
      </c>
      <c r="I4" s="146" t="s">
        <v>167</v>
      </c>
      <c r="J4" s="146" t="s">
        <v>168</v>
      </c>
      <c r="K4" s="146" t="s">
        <v>169</v>
      </c>
      <c r="L4" s="146" t="s">
        <v>170</v>
      </c>
      <c r="M4" s="147"/>
      <c r="N4" s="146" t="s">
        <v>172</v>
      </c>
      <c r="O4" s="148" t="s">
        <v>173</v>
      </c>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row>
    <row r="5" spans="1:45" s="159" customFormat="1" ht="62.25" customHeight="1" x14ac:dyDescent="0.25">
      <c r="A5" s="150" t="s">
        <v>1</v>
      </c>
      <c r="B5" s="151" t="s">
        <v>301</v>
      </c>
      <c r="C5" s="152" t="s">
        <v>302</v>
      </c>
      <c r="D5" s="152" t="s">
        <v>303</v>
      </c>
      <c r="E5" s="153" t="s">
        <v>304</v>
      </c>
      <c r="F5" s="153" t="s">
        <v>245</v>
      </c>
      <c r="G5" s="154" t="s">
        <v>305</v>
      </c>
      <c r="H5" s="153" t="s">
        <v>246</v>
      </c>
      <c r="I5" s="154" t="s">
        <v>306</v>
      </c>
      <c r="J5" s="151" t="s">
        <v>307</v>
      </c>
      <c r="K5" s="154" t="s">
        <v>308</v>
      </c>
      <c r="L5" s="154" t="s">
        <v>309</v>
      </c>
      <c r="M5" s="155" t="s">
        <v>310</v>
      </c>
      <c r="N5" s="151" t="s">
        <v>311</v>
      </c>
      <c r="O5" s="156" t="s">
        <v>312</v>
      </c>
      <c r="P5" s="157"/>
      <c r="Q5" s="157"/>
      <c r="R5" s="157"/>
      <c r="S5" s="157"/>
      <c r="T5" s="157"/>
      <c r="U5" s="157"/>
      <c r="V5" s="157"/>
      <c r="W5" s="157"/>
      <c r="X5" s="157"/>
      <c r="Y5" s="157"/>
      <c r="Z5" s="157"/>
      <c r="AA5" s="157"/>
      <c r="AB5" s="157"/>
      <c r="AC5" s="157"/>
      <c r="AD5" s="157"/>
      <c r="AE5" s="157"/>
      <c r="AF5" s="157"/>
      <c r="AG5" s="157"/>
      <c r="AH5" s="157"/>
      <c r="AI5" s="157"/>
      <c r="AJ5" s="157"/>
      <c r="AK5" s="157"/>
      <c r="AL5" s="157"/>
      <c r="AM5" s="158"/>
      <c r="AN5" s="158"/>
      <c r="AO5" s="158"/>
      <c r="AP5" s="158"/>
      <c r="AQ5" s="158"/>
      <c r="AR5" s="158"/>
      <c r="AS5" s="158"/>
    </row>
    <row r="6" spans="1:45" s="166" customFormat="1" ht="57" customHeight="1" x14ac:dyDescent="0.3">
      <c r="A6" s="160" t="s">
        <v>313</v>
      </c>
      <c r="B6" s="161" t="s">
        <v>253</v>
      </c>
      <c r="C6" s="162" t="s">
        <v>314</v>
      </c>
      <c r="D6" s="162" t="s">
        <v>315</v>
      </c>
      <c r="E6" s="162" t="s">
        <v>316</v>
      </c>
      <c r="F6" s="162" t="s">
        <v>317</v>
      </c>
      <c r="G6" s="162" t="s">
        <v>318</v>
      </c>
      <c r="H6" s="162" t="s">
        <v>256</v>
      </c>
      <c r="I6" s="162" t="s">
        <v>319</v>
      </c>
      <c r="J6" s="162" t="s">
        <v>320</v>
      </c>
      <c r="K6" s="162" t="s">
        <v>257</v>
      </c>
      <c r="L6" s="162" t="s">
        <v>321</v>
      </c>
      <c r="M6" s="162" t="s">
        <v>268</v>
      </c>
      <c r="N6" s="162" t="s">
        <v>322</v>
      </c>
      <c r="O6" s="163" t="s">
        <v>323</v>
      </c>
      <c r="P6" s="164"/>
      <c r="Q6" s="164"/>
      <c r="R6" s="164"/>
      <c r="S6" s="164"/>
      <c r="T6" s="164"/>
      <c r="U6" s="164"/>
      <c r="V6" s="164"/>
      <c r="W6" s="164"/>
      <c r="X6" s="164"/>
      <c r="Y6" s="164"/>
      <c r="Z6" s="164"/>
      <c r="AA6" s="164"/>
      <c r="AB6" s="164"/>
      <c r="AC6" s="164"/>
      <c r="AD6" s="164"/>
      <c r="AE6" s="164"/>
      <c r="AF6" s="164"/>
      <c r="AG6" s="164"/>
      <c r="AH6" s="164"/>
      <c r="AI6" s="164"/>
      <c r="AJ6" s="164"/>
      <c r="AK6" s="164"/>
      <c r="AL6" s="164"/>
      <c r="AM6" s="165"/>
      <c r="AN6" s="165"/>
      <c r="AO6" s="165"/>
      <c r="AP6" s="165"/>
      <c r="AQ6" s="165"/>
      <c r="AR6" s="165"/>
      <c r="AS6" s="165"/>
    </row>
    <row r="7" spans="1:45" ht="17.100000000000001" customHeight="1" x14ac:dyDescent="0.3">
      <c r="A7" s="74" t="s">
        <v>76</v>
      </c>
      <c r="B7" s="121">
        <v>34240.815288410784</v>
      </c>
      <c r="C7" s="81">
        <v>1219</v>
      </c>
      <c r="D7" s="121">
        <v>33021.815288410784</v>
      </c>
      <c r="E7" s="84">
        <v>7.3488226909230805E-2</v>
      </c>
      <c r="F7" s="121">
        <v>2426.7146548694386</v>
      </c>
      <c r="G7" s="81">
        <v>3645.7146548694386</v>
      </c>
      <c r="H7" s="84">
        <v>0.20950590897468099</v>
      </c>
      <c r="I7" s="81">
        <v>6918.2654279925246</v>
      </c>
      <c r="J7" s="121">
        <v>10563.980082861963</v>
      </c>
      <c r="K7" s="167">
        <v>0.18970000000000001</v>
      </c>
      <c r="L7" s="121">
        <v>2003.9870217189143</v>
      </c>
      <c r="M7" s="121">
        <v>1502.9340972930968</v>
      </c>
      <c r="N7" s="121">
        <f>SUM(J7,L7,M7)</f>
        <v>14070.901201873974</v>
      </c>
      <c r="O7" s="89">
        <f>$N7/N$58</f>
        <v>8.8963386405966089E-3</v>
      </c>
      <c r="Q7" s="168"/>
      <c r="R7" s="168"/>
      <c r="S7" s="169"/>
      <c r="T7" s="169"/>
    </row>
    <row r="8" spans="1:45" ht="17.100000000000001" customHeight="1" x14ac:dyDescent="0.3">
      <c r="A8" s="74" t="s">
        <v>77</v>
      </c>
      <c r="B8" s="121">
        <v>2758.8205422482579</v>
      </c>
      <c r="C8" s="81">
        <v>126</v>
      </c>
      <c r="D8" s="121">
        <v>2632.8205422482579</v>
      </c>
      <c r="E8" s="84">
        <v>0.13879134304188301</v>
      </c>
      <c r="F8" s="121">
        <v>365.41269904689437</v>
      </c>
      <c r="G8" s="81">
        <v>491.41269904689437</v>
      </c>
      <c r="H8" s="84">
        <v>0.29282826825619501</v>
      </c>
      <c r="I8" s="81">
        <v>770.96428001589356</v>
      </c>
      <c r="J8" s="121">
        <v>1262.376979062788</v>
      </c>
      <c r="K8" s="167">
        <v>0.18970000000000001</v>
      </c>
      <c r="L8" s="121">
        <v>239.47291292821089</v>
      </c>
      <c r="M8" s="121">
        <v>95.310275706334295</v>
      </c>
      <c r="N8" s="121">
        <f t="shared" ref="N8:N57" si="0">SUM(J8,L8,M8)</f>
        <v>1597.1601676973332</v>
      </c>
      <c r="O8" s="89">
        <f t="shared" ref="O8:O58" si="1">$N8/N$58</f>
        <v>1.0098058049910262E-3</v>
      </c>
      <c r="Q8" s="168"/>
      <c r="R8" s="168"/>
      <c r="S8" s="169"/>
      <c r="T8" s="169"/>
    </row>
    <row r="9" spans="1:45" ht="17.100000000000001" customHeight="1" x14ac:dyDescent="0.3">
      <c r="A9" s="74" t="s">
        <v>78</v>
      </c>
      <c r="B9" s="121">
        <v>35129.713327814236</v>
      </c>
      <c r="C9" s="81">
        <v>4424</v>
      </c>
      <c r="D9" s="121">
        <v>30705.713327814236</v>
      </c>
      <c r="E9" s="84">
        <v>0.30997619969780998</v>
      </c>
      <c r="F9" s="121">
        <v>9518.0403263662502</v>
      </c>
      <c r="G9" s="81">
        <v>13942.04032636625</v>
      </c>
      <c r="H9" s="84">
        <v>0.59183838590544502</v>
      </c>
      <c r="I9" s="81">
        <v>18172.819814008886</v>
      </c>
      <c r="J9" s="121">
        <v>32114.860140375138</v>
      </c>
      <c r="K9" s="167">
        <v>0.18970000000000001</v>
      </c>
      <c r="L9" s="121">
        <v>6092.1889686291643</v>
      </c>
      <c r="M9" s="121">
        <v>674.07309803151429</v>
      </c>
      <c r="N9" s="121">
        <f t="shared" si="0"/>
        <v>38881.122207035813</v>
      </c>
      <c r="O9" s="89">
        <f t="shared" si="1"/>
        <v>2.4582620893830485E-2</v>
      </c>
      <c r="Q9" s="168"/>
      <c r="R9" s="168"/>
      <c r="S9" s="169"/>
      <c r="T9" s="169"/>
    </row>
    <row r="10" spans="1:45" ht="17.100000000000001" customHeight="1" x14ac:dyDescent="0.3">
      <c r="A10" s="74" t="s">
        <v>79</v>
      </c>
      <c r="B10" s="121">
        <v>30801.826688520621</v>
      </c>
      <c r="C10" s="81">
        <v>3083</v>
      </c>
      <c r="D10" s="121">
        <v>27718.826688520621</v>
      </c>
      <c r="E10" s="84">
        <v>7.3488226909230805E-2</v>
      </c>
      <c r="F10" s="121">
        <v>2037.0074253436462</v>
      </c>
      <c r="G10" s="81">
        <v>5120.007425343646</v>
      </c>
      <c r="H10" s="84">
        <v>0.20950590897468099</v>
      </c>
      <c r="I10" s="81">
        <v>5807.2579810901634</v>
      </c>
      <c r="J10" s="121">
        <v>10927.265406433809</v>
      </c>
      <c r="K10" s="167">
        <v>0.18970000000000001</v>
      </c>
      <c r="L10" s="121">
        <v>2072.9022476004939</v>
      </c>
      <c r="M10" s="121">
        <v>1261.5772150405137</v>
      </c>
      <c r="N10" s="121">
        <f t="shared" si="0"/>
        <v>14261.744869074817</v>
      </c>
      <c r="O10" s="89">
        <f t="shared" si="1"/>
        <v>9.0169997032018886E-3</v>
      </c>
      <c r="Q10" s="168"/>
      <c r="R10" s="168"/>
      <c r="S10" s="169"/>
      <c r="T10" s="169"/>
    </row>
    <row r="11" spans="1:45" ht="17.100000000000001" customHeight="1" x14ac:dyDescent="0.3">
      <c r="A11" s="74" t="s">
        <v>62</v>
      </c>
      <c r="B11" s="121">
        <v>633978.30753213959</v>
      </c>
      <c r="C11" s="81">
        <v>2938</v>
      </c>
      <c r="D11" s="121">
        <v>631040.30753213959</v>
      </c>
      <c r="E11" s="84">
        <v>9.5342329590066596E-2</v>
      </c>
      <c r="F11" s="121">
        <v>60164.852985346239</v>
      </c>
      <c r="G11" s="81">
        <v>63102.852985346239</v>
      </c>
      <c r="H11" s="84">
        <v>0.32033208242532701</v>
      </c>
      <c r="I11" s="81">
        <v>202142.45580608933</v>
      </c>
      <c r="J11" s="121">
        <v>265245.30879143556</v>
      </c>
      <c r="K11" s="167">
        <v>0.18970000000000001</v>
      </c>
      <c r="L11" s="121">
        <v>50317.035077735331</v>
      </c>
      <c r="M11" s="121">
        <v>28705.58375454268</v>
      </c>
      <c r="N11" s="121">
        <f t="shared" si="0"/>
        <v>344267.92762371356</v>
      </c>
      <c r="O11" s="89">
        <f t="shared" si="1"/>
        <v>0.21766367507640974</v>
      </c>
      <c r="Q11" s="168"/>
      <c r="R11" s="168"/>
      <c r="S11" s="169"/>
      <c r="T11" s="169"/>
    </row>
    <row r="12" spans="1:45" ht="17.100000000000001" customHeight="1" x14ac:dyDescent="0.3">
      <c r="A12" s="74" t="s">
        <v>80</v>
      </c>
      <c r="B12" s="121">
        <v>48899.084743812549</v>
      </c>
      <c r="C12" s="81">
        <v>1079</v>
      </c>
      <c r="D12" s="121">
        <v>47820.084743812549</v>
      </c>
      <c r="E12" s="84">
        <v>0.14353615871897801</v>
      </c>
      <c r="F12" s="121">
        <v>6863.9112737428568</v>
      </c>
      <c r="G12" s="81">
        <v>7942.9112737428568</v>
      </c>
      <c r="H12" s="84">
        <v>0.28774350226067802</v>
      </c>
      <c r="I12" s="81">
        <v>13759.918662587037</v>
      </c>
      <c r="J12" s="121">
        <v>21702.829936329894</v>
      </c>
      <c r="K12" s="167">
        <v>0.18970000000000001</v>
      </c>
      <c r="L12" s="121">
        <v>4117.0268389217808</v>
      </c>
      <c r="M12" s="121">
        <v>1755.1056138702043</v>
      </c>
      <c r="N12" s="121">
        <f t="shared" si="0"/>
        <v>27574.96238912188</v>
      </c>
      <c r="O12" s="89">
        <f t="shared" si="1"/>
        <v>1.7434292224486073E-2</v>
      </c>
      <c r="Q12" s="168"/>
      <c r="R12" s="168"/>
      <c r="S12" s="169"/>
      <c r="T12" s="169"/>
    </row>
    <row r="13" spans="1:45" ht="17.100000000000001" customHeight="1" x14ac:dyDescent="0.3">
      <c r="A13" s="74" t="s">
        <v>81</v>
      </c>
      <c r="B13" s="121">
        <v>15159.229521718571</v>
      </c>
      <c r="C13" s="81">
        <v>721</v>
      </c>
      <c r="D13" s="121">
        <v>14438.229521718571</v>
      </c>
      <c r="E13" s="84">
        <v>0.17238042546294299</v>
      </c>
      <c r="F13" s="121">
        <v>2488.868147885471</v>
      </c>
      <c r="G13" s="81">
        <v>3209.868147885471</v>
      </c>
      <c r="H13" s="84">
        <v>0.26818690664714501</v>
      </c>
      <c r="I13" s="81">
        <v>3872.1441128911915</v>
      </c>
      <c r="J13" s="121">
        <v>7082.0122607766625</v>
      </c>
      <c r="K13" s="167">
        <v>0.18970000000000001</v>
      </c>
      <c r="L13" s="121">
        <v>1343.457725869333</v>
      </c>
      <c r="M13" s="121">
        <v>428.35545811716821</v>
      </c>
      <c r="N13" s="121">
        <f t="shared" si="0"/>
        <v>8853.8254447631643</v>
      </c>
      <c r="O13" s="89">
        <f t="shared" si="1"/>
        <v>5.5978382827998104E-3</v>
      </c>
      <c r="Q13" s="168"/>
      <c r="R13" s="168"/>
      <c r="S13" s="169"/>
      <c r="T13" s="169"/>
    </row>
    <row r="14" spans="1:45" ht="17.100000000000001" customHeight="1" x14ac:dyDescent="0.3">
      <c r="A14" s="74" t="s">
        <v>82</v>
      </c>
      <c r="B14" s="121">
        <v>3655.0815038525693</v>
      </c>
      <c r="C14" s="81">
        <v>32</v>
      </c>
      <c r="D14" s="121">
        <v>3623.0815038525693</v>
      </c>
      <c r="E14" s="84">
        <v>0.18020010126289501</v>
      </c>
      <c r="F14" s="121">
        <v>652.87965387795498</v>
      </c>
      <c r="G14" s="81">
        <v>684.87965387795498</v>
      </c>
      <c r="H14" s="84">
        <v>0.14070110975828301</v>
      </c>
      <c r="I14" s="81">
        <v>509.77158833676549</v>
      </c>
      <c r="J14" s="121">
        <v>1194.6512422147205</v>
      </c>
      <c r="K14" s="167">
        <v>0.18970000000000001</v>
      </c>
      <c r="L14" s="121">
        <v>226.62534064813249</v>
      </c>
      <c r="M14" s="121">
        <v>107.49010015695308</v>
      </c>
      <c r="N14" s="121">
        <f t="shared" si="0"/>
        <v>1528.7666830198061</v>
      </c>
      <c r="O14" s="89">
        <f t="shared" si="1"/>
        <v>9.6656396910771382E-4</v>
      </c>
      <c r="Q14" s="168"/>
      <c r="R14" s="168"/>
      <c r="S14" s="169"/>
      <c r="T14" s="169"/>
    </row>
    <row r="15" spans="1:45" ht="17.100000000000001" customHeight="1" x14ac:dyDescent="0.3">
      <c r="A15" s="74" t="s">
        <v>83</v>
      </c>
      <c r="B15" s="121">
        <v>134351.97427652191</v>
      </c>
      <c r="C15" s="81">
        <v>7043</v>
      </c>
      <c r="D15" s="121">
        <v>127308.97427652191</v>
      </c>
      <c r="E15" s="84">
        <v>8.9762909173202204E-2</v>
      </c>
      <c r="F15" s="121">
        <v>11427.623894916973</v>
      </c>
      <c r="G15" s="81">
        <v>18470.623894916971</v>
      </c>
      <c r="H15" s="84">
        <v>0.44580650617878198</v>
      </c>
      <c r="I15" s="81">
        <v>56755.169027420641</v>
      </c>
      <c r="J15" s="121">
        <v>75225.792922337612</v>
      </c>
      <c r="K15" s="167">
        <v>0.18970000000000001</v>
      </c>
      <c r="L15" s="121">
        <v>14270.332917367446</v>
      </c>
      <c r="M15" s="121">
        <v>5794.2604505678237</v>
      </c>
      <c r="N15" s="121">
        <f t="shared" si="0"/>
        <v>95290.386290272872</v>
      </c>
      <c r="O15" s="89">
        <f t="shared" si="1"/>
        <v>6.0247423634715726E-2</v>
      </c>
      <c r="Q15" s="168"/>
      <c r="R15" s="168"/>
      <c r="S15" s="169"/>
      <c r="T15" s="169"/>
    </row>
    <row r="16" spans="1:45" ht="17.100000000000001" customHeight="1" x14ac:dyDescent="0.3">
      <c r="A16" s="74" t="s">
        <v>84</v>
      </c>
      <c r="B16" s="121">
        <v>60532.19169997923</v>
      </c>
      <c r="C16" s="81">
        <v>8956</v>
      </c>
      <c r="D16" s="121">
        <v>51576.19169997923</v>
      </c>
      <c r="E16" s="84">
        <v>7.3488226909230805E-2</v>
      </c>
      <c r="F16" s="121">
        <v>3790.2428787620602</v>
      </c>
      <c r="G16" s="81">
        <v>12746.242878762059</v>
      </c>
      <c r="H16" s="84">
        <v>0.20950590897468099</v>
      </c>
      <c r="I16" s="81">
        <v>10805.516923556555</v>
      </c>
      <c r="J16" s="121">
        <v>23551.759802318615</v>
      </c>
      <c r="K16" s="167">
        <v>0.18970000000000001</v>
      </c>
      <c r="L16" s="121">
        <v>4467.7688344998414</v>
      </c>
      <c r="M16" s="121">
        <v>2347.4062960320839</v>
      </c>
      <c r="N16" s="121">
        <f t="shared" si="0"/>
        <v>30366.934932850541</v>
      </c>
      <c r="O16" s="89">
        <f t="shared" si="1"/>
        <v>1.9199519118478486E-2</v>
      </c>
      <c r="Q16" s="168"/>
      <c r="R16" s="168"/>
      <c r="S16" s="169"/>
      <c r="T16" s="169"/>
    </row>
    <row r="17" spans="1:20" ht="17.100000000000001" customHeight="1" x14ac:dyDescent="0.3">
      <c r="A17" s="74" t="s">
        <v>85</v>
      </c>
      <c r="B17" s="121">
        <v>23706.295074538677</v>
      </c>
      <c r="C17" s="81">
        <v>98</v>
      </c>
      <c r="D17" s="121">
        <v>23608.295074538677</v>
      </c>
      <c r="E17" s="84">
        <v>0.13879134304188301</v>
      </c>
      <c r="F17" s="121">
        <v>3276.6269803242944</v>
      </c>
      <c r="G17" s="81">
        <v>3374.6269803242944</v>
      </c>
      <c r="H17" s="84">
        <v>0.29282826825619501</v>
      </c>
      <c r="I17" s="81">
        <v>6913.1761631584195</v>
      </c>
      <c r="J17" s="121">
        <v>10287.803143482713</v>
      </c>
      <c r="K17" s="167">
        <v>0.18970000000000001</v>
      </c>
      <c r="L17" s="121">
        <v>1951.5962563186708</v>
      </c>
      <c r="M17" s="121">
        <v>854.63975854173668</v>
      </c>
      <c r="N17" s="121">
        <f t="shared" si="0"/>
        <v>13094.039158343121</v>
      </c>
      <c r="O17" s="89">
        <f t="shared" si="1"/>
        <v>8.2787168252122269E-3</v>
      </c>
      <c r="Q17" s="168"/>
      <c r="R17" s="168"/>
      <c r="S17" s="169"/>
      <c r="T17" s="169"/>
    </row>
    <row r="18" spans="1:20" ht="17.100000000000001" customHeight="1" x14ac:dyDescent="0.3">
      <c r="A18" s="74" t="s">
        <v>86</v>
      </c>
      <c r="B18" s="121">
        <v>56143.572954637704</v>
      </c>
      <c r="C18" s="81">
        <v>3320</v>
      </c>
      <c r="D18" s="121">
        <v>52823.572954637704</v>
      </c>
      <c r="E18" s="84">
        <v>0.14353615871897801</v>
      </c>
      <c r="F18" s="121">
        <v>7582.0927517203918</v>
      </c>
      <c r="G18" s="81">
        <v>10902.092751720393</v>
      </c>
      <c r="H18" s="84">
        <v>0.28774350226067802</v>
      </c>
      <c r="I18" s="81">
        <v>15199.639883889882</v>
      </c>
      <c r="J18" s="121">
        <v>26101.732635610275</v>
      </c>
      <c r="K18" s="167">
        <v>0.18970000000000001</v>
      </c>
      <c r="L18" s="121">
        <v>4951.4986809752691</v>
      </c>
      <c r="M18" s="121">
        <v>1938.7449841222378</v>
      </c>
      <c r="N18" s="121">
        <f t="shared" si="0"/>
        <v>32991.976300707785</v>
      </c>
      <c r="O18" s="89">
        <f t="shared" si="1"/>
        <v>2.0859203641806868E-2</v>
      </c>
      <c r="Q18" s="168"/>
      <c r="R18" s="168"/>
      <c r="S18" s="169"/>
      <c r="T18" s="169"/>
    </row>
    <row r="19" spans="1:20" ht="17.100000000000001" customHeight="1" x14ac:dyDescent="0.3">
      <c r="A19" s="74" t="s">
        <v>87</v>
      </c>
      <c r="B19" s="121">
        <v>62896.326850869365</v>
      </c>
      <c r="C19" s="81">
        <v>784</v>
      </c>
      <c r="D19" s="121">
        <v>62112.326850869365</v>
      </c>
      <c r="E19" s="84">
        <v>0.23114689522274101</v>
      </c>
      <c r="F19" s="121">
        <v>14357.071506638544</v>
      </c>
      <c r="G19" s="81">
        <v>15141.071506638544</v>
      </c>
      <c r="H19" s="84">
        <v>0.201798830508952</v>
      </c>
      <c r="I19" s="81">
        <v>12534.194918695152</v>
      </c>
      <c r="J19" s="121">
        <v>27675.266425333695</v>
      </c>
      <c r="K19" s="167">
        <v>0.18970000000000001</v>
      </c>
      <c r="L19" s="121">
        <v>5249.9980408858019</v>
      </c>
      <c r="M19" s="121">
        <v>1590.5640187206109</v>
      </c>
      <c r="N19" s="121">
        <f t="shared" si="0"/>
        <v>34515.828484940102</v>
      </c>
      <c r="O19" s="89">
        <f t="shared" si="1"/>
        <v>2.1822660415090019E-2</v>
      </c>
      <c r="Q19" s="168"/>
      <c r="R19" s="168"/>
      <c r="S19" s="169"/>
      <c r="T19" s="169"/>
    </row>
    <row r="20" spans="1:20" ht="17.100000000000001" customHeight="1" x14ac:dyDescent="0.3">
      <c r="A20" s="74" t="s">
        <v>88</v>
      </c>
      <c r="B20" s="121">
        <v>46347.42726198255</v>
      </c>
      <c r="C20" s="81">
        <v>458</v>
      </c>
      <c r="D20" s="121">
        <v>45889.42726198255</v>
      </c>
      <c r="E20" s="84">
        <v>0.23114689522274101</v>
      </c>
      <c r="F20" s="121">
        <v>10607.198635157076</v>
      </c>
      <c r="G20" s="81">
        <v>11065.198635157076</v>
      </c>
      <c r="H20" s="84">
        <v>0.201798830508952</v>
      </c>
      <c r="I20" s="81">
        <v>9260.4327541936491</v>
      </c>
      <c r="J20" s="121">
        <v>20325.631389350725</v>
      </c>
      <c r="K20" s="167">
        <v>0.18970000000000001</v>
      </c>
      <c r="L20" s="121">
        <v>3855.7722745598326</v>
      </c>
      <c r="M20" s="121">
        <v>1175.1302123627415</v>
      </c>
      <c r="N20" s="121">
        <f t="shared" si="0"/>
        <v>25356.533876273301</v>
      </c>
      <c r="O20" s="89">
        <f t="shared" si="1"/>
        <v>1.6031689006887784E-2</v>
      </c>
      <c r="Q20" s="168"/>
      <c r="R20" s="168"/>
      <c r="S20" s="169"/>
      <c r="T20" s="169"/>
    </row>
    <row r="21" spans="1:20" ht="17.100000000000001" customHeight="1" x14ac:dyDescent="0.3">
      <c r="A21" s="74" t="s">
        <v>89</v>
      </c>
      <c r="B21" s="121">
        <v>81457.713730656833</v>
      </c>
      <c r="C21" s="81">
        <v>1173</v>
      </c>
      <c r="D21" s="121">
        <v>80284.713730656833</v>
      </c>
      <c r="E21" s="84">
        <v>0.23114689522274101</v>
      </c>
      <c r="F21" s="121">
        <v>18557.562312687893</v>
      </c>
      <c r="G21" s="81">
        <v>19730.562312687893</v>
      </c>
      <c r="H21" s="84">
        <v>0.201798830508952</v>
      </c>
      <c r="I21" s="81">
        <v>16201.361338592469</v>
      </c>
      <c r="J21" s="121">
        <v>35931.923651280362</v>
      </c>
      <c r="K21" s="167">
        <v>0.18970000000000001</v>
      </c>
      <c r="L21" s="121">
        <v>6816.2859166478847</v>
      </c>
      <c r="M21" s="121">
        <v>2055.920030493593</v>
      </c>
      <c r="N21" s="121">
        <f t="shared" si="0"/>
        <v>44804.129598421845</v>
      </c>
      <c r="O21" s="89">
        <f t="shared" si="1"/>
        <v>2.832744709710943E-2</v>
      </c>
      <c r="Q21" s="168"/>
      <c r="R21" s="168"/>
      <c r="S21" s="169"/>
      <c r="T21" s="169"/>
    </row>
    <row r="22" spans="1:20" ht="17.100000000000001" customHeight="1" x14ac:dyDescent="0.3">
      <c r="A22" s="74" t="s">
        <v>90</v>
      </c>
      <c r="B22" s="121">
        <v>53173.429722240347</v>
      </c>
      <c r="C22" s="81">
        <v>751</v>
      </c>
      <c r="D22" s="121">
        <v>52422.429722240347</v>
      </c>
      <c r="E22" s="84">
        <v>0.23114689522274101</v>
      </c>
      <c r="F22" s="121">
        <v>12117.281870328194</v>
      </c>
      <c r="G22" s="81">
        <v>12868.281870328194</v>
      </c>
      <c r="H22" s="84">
        <v>0.201798830508952</v>
      </c>
      <c r="I22" s="81">
        <v>10578.785010385773</v>
      </c>
      <c r="J22" s="121">
        <v>23447.066880713966</v>
      </c>
      <c r="K22" s="167">
        <v>0.18970000000000001</v>
      </c>
      <c r="L22" s="121">
        <v>4447.9085872714395</v>
      </c>
      <c r="M22" s="121">
        <v>1342.4264508766887</v>
      </c>
      <c r="N22" s="121">
        <f t="shared" si="0"/>
        <v>29237.401918862095</v>
      </c>
      <c r="O22" s="89">
        <f t="shared" si="1"/>
        <v>1.8485370958811451E-2</v>
      </c>
      <c r="Q22" s="168"/>
      <c r="R22" s="168"/>
      <c r="S22" s="169"/>
      <c r="T22" s="169"/>
    </row>
    <row r="23" spans="1:20" ht="17.100000000000001" customHeight="1" x14ac:dyDescent="0.3">
      <c r="A23" s="74" t="s">
        <v>91</v>
      </c>
      <c r="B23" s="121">
        <v>45957.343475341891</v>
      </c>
      <c r="C23" s="81">
        <v>4754</v>
      </c>
      <c r="D23" s="121">
        <v>41203.343475341891</v>
      </c>
      <c r="E23" s="84">
        <v>0.202657935547957</v>
      </c>
      <c r="F23" s="121">
        <v>8350.1845263861724</v>
      </c>
      <c r="G23" s="81">
        <v>13104.184526386172</v>
      </c>
      <c r="H23" s="84">
        <v>0.17566977441786899</v>
      </c>
      <c r="I23" s="81">
        <v>7238.1820535752813</v>
      </c>
      <c r="J23" s="121">
        <v>20342.366579961454</v>
      </c>
      <c r="K23" s="167">
        <v>0.18970000000000001</v>
      </c>
      <c r="L23" s="121">
        <v>3858.9469402186878</v>
      </c>
      <c r="M23" s="121">
        <v>1222.4266863045602</v>
      </c>
      <c r="N23" s="121">
        <f t="shared" si="0"/>
        <v>25423.740206484701</v>
      </c>
      <c r="O23" s="89">
        <f t="shared" si="1"/>
        <v>1.6074180263401811E-2</v>
      </c>
      <c r="Q23" s="168"/>
      <c r="R23" s="168"/>
      <c r="S23" s="169"/>
      <c r="T23" s="169"/>
    </row>
    <row r="24" spans="1:20" ht="17.100000000000001" customHeight="1" x14ac:dyDescent="0.3">
      <c r="A24" s="74" t="s">
        <v>92</v>
      </c>
      <c r="B24" s="121">
        <v>31467.192217946707</v>
      </c>
      <c r="C24" s="81">
        <v>6891</v>
      </c>
      <c r="D24" s="121">
        <v>24576.192217946707</v>
      </c>
      <c r="E24" s="84">
        <v>7.3488226909230805E-2</v>
      </c>
      <c r="F24" s="121">
        <v>1806.0607902773399</v>
      </c>
      <c r="G24" s="81">
        <v>8697.0607902773409</v>
      </c>
      <c r="H24" s="84">
        <v>0.20950590897468099</v>
      </c>
      <c r="I24" s="81">
        <v>5148.8574897574108</v>
      </c>
      <c r="J24" s="121">
        <v>13845.918280034752</v>
      </c>
      <c r="K24" s="167">
        <v>0.18970000000000001</v>
      </c>
      <c r="L24" s="121">
        <v>2626.5706977225923</v>
      </c>
      <c r="M24" s="121">
        <v>1118.5453296065293</v>
      </c>
      <c r="N24" s="121">
        <f t="shared" si="0"/>
        <v>17591.034307363872</v>
      </c>
      <c r="O24" s="89">
        <f t="shared" si="1"/>
        <v>1.1121945637413729E-2</v>
      </c>
      <c r="Q24" s="168"/>
      <c r="R24" s="168"/>
      <c r="S24" s="169"/>
      <c r="T24" s="169"/>
    </row>
    <row r="25" spans="1:20" ht="17.100000000000001" customHeight="1" x14ac:dyDescent="0.3">
      <c r="A25" s="74" t="s">
        <v>93</v>
      </c>
      <c r="B25" s="121">
        <v>21328.350863781186</v>
      </c>
      <c r="C25" s="81">
        <v>804</v>
      </c>
      <c r="D25" s="121">
        <v>20524.350863781186</v>
      </c>
      <c r="E25" s="84">
        <v>0.17238042546294299</v>
      </c>
      <c r="F25" s="121">
        <v>3537.9963342493224</v>
      </c>
      <c r="G25" s="81">
        <v>4341.9963342493229</v>
      </c>
      <c r="H25" s="84">
        <v>0.26818690664714501</v>
      </c>
      <c r="I25" s="81">
        <v>5504.3621690981345</v>
      </c>
      <c r="J25" s="121">
        <v>9846.3585033474574</v>
      </c>
      <c r="K25" s="167">
        <v>0.18970000000000001</v>
      </c>
      <c r="L25" s="121">
        <v>1867.8542080850127</v>
      </c>
      <c r="M25" s="121">
        <v>608.91937640883373</v>
      </c>
      <c r="N25" s="121">
        <f t="shared" si="0"/>
        <v>12323.132087841304</v>
      </c>
      <c r="O25" s="89">
        <f t="shared" si="1"/>
        <v>7.7913102077383544E-3</v>
      </c>
      <c r="Q25" s="168"/>
      <c r="R25" s="168"/>
      <c r="S25" s="169"/>
      <c r="T25" s="169"/>
    </row>
    <row r="26" spans="1:20" ht="17.100000000000001" customHeight="1" x14ac:dyDescent="0.3">
      <c r="A26" s="74" t="s">
        <v>94</v>
      </c>
      <c r="B26" s="121">
        <v>13196.506931986954</v>
      </c>
      <c r="C26" s="81">
        <v>639</v>
      </c>
      <c r="D26" s="121">
        <v>12557.506931986954</v>
      </c>
      <c r="E26" s="84">
        <v>0.18020010126289501</v>
      </c>
      <c r="F26" s="121">
        <v>2262.8640207535555</v>
      </c>
      <c r="G26" s="81">
        <v>2901.8640207535555</v>
      </c>
      <c r="H26" s="84">
        <v>0.14070110975828301</v>
      </c>
      <c r="I26" s="81">
        <v>1766.8551611278963</v>
      </c>
      <c r="J26" s="121">
        <v>4668.7191818814517</v>
      </c>
      <c r="K26" s="167">
        <v>0.18970000000000001</v>
      </c>
      <c r="L26" s="121">
        <v>885.65602880291146</v>
      </c>
      <c r="M26" s="121">
        <v>372.55791138168024</v>
      </c>
      <c r="N26" s="121">
        <f t="shared" si="0"/>
        <v>5926.9331220660433</v>
      </c>
      <c r="O26" s="89">
        <f t="shared" si="1"/>
        <v>3.7473082496695866E-3</v>
      </c>
      <c r="Q26" s="168"/>
      <c r="R26" s="168"/>
      <c r="S26" s="169"/>
      <c r="T26" s="169"/>
    </row>
    <row r="27" spans="1:20" ht="17.100000000000001" customHeight="1" x14ac:dyDescent="0.3">
      <c r="A27" s="74" t="s">
        <v>95</v>
      </c>
      <c r="B27" s="121">
        <v>15672.968893252482</v>
      </c>
      <c r="C27" s="81">
        <v>449</v>
      </c>
      <c r="D27" s="121">
        <v>15223.968893252482</v>
      </c>
      <c r="E27" s="84">
        <v>0.17238042546294299</v>
      </c>
      <c r="F27" s="121">
        <v>2624.3142350534722</v>
      </c>
      <c r="G27" s="81">
        <v>3073.3142350534722</v>
      </c>
      <c r="H27" s="84">
        <v>0.26818690664714501</v>
      </c>
      <c r="I27" s="81">
        <v>4082.8691243737426</v>
      </c>
      <c r="J27" s="121">
        <v>7156.1833594272148</v>
      </c>
      <c r="K27" s="167">
        <v>0.18970000000000001</v>
      </c>
      <c r="L27" s="121">
        <v>1357.5279832833428</v>
      </c>
      <c r="M27" s="121">
        <v>451.66688615256635</v>
      </c>
      <c r="N27" s="121">
        <f t="shared" si="0"/>
        <v>8965.3782288631246</v>
      </c>
      <c r="O27" s="89">
        <f t="shared" si="1"/>
        <v>5.6683676205740276E-3</v>
      </c>
      <c r="Q27" s="168"/>
      <c r="R27" s="168"/>
      <c r="S27" s="169"/>
      <c r="T27" s="169"/>
    </row>
    <row r="28" spans="1:20" ht="17.100000000000001" customHeight="1" x14ac:dyDescent="0.3">
      <c r="A28" s="74" t="s">
        <v>96</v>
      </c>
      <c r="B28" s="121">
        <v>80549.483409951863</v>
      </c>
      <c r="C28" s="81">
        <v>344</v>
      </c>
      <c r="D28" s="121">
        <v>80205.483409951863</v>
      </c>
      <c r="E28" s="84">
        <v>0.126801981381476</v>
      </c>
      <c r="F28" s="121">
        <v>10170.214214040998</v>
      </c>
      <c r="G28" s="81">
        <v>10514.214214040998</v>
      </c>
      <c r="H28" s="84">
        <v>0.31121846178540402</v>
      </c>
      <c r="I28" s="81">
        <v>24961.427173599957</v>
      </c>
      <c r="J28" s="121">
        <v>35475.641387640957</v>
      </c>
      <c r="K28" s="167">
        <v>0.18970000000000001</v>
      </c>
      <c r="L28" s="121">
        <v>6729.72917123549</v>
      </c>
      <c r="M28" s="121">
        <v>2053.8911112163032</v>
      </c>
      <c r="N28" s="121">
        <f t="shared" si="0"/>
        <v>44259.261670092754</v>
      </c>
      <c r="O28" s="89">
        <f t="shared" si="1"/>
        <v>2.7982953909695796E-2</v>
      </c>
      <c r="Q28" s="168"/>
      <c r="R28" s="168"/>
      <c r="S28" s="169"/>
      <c r="T28" s="169"/>
    </row>
    <row r="29" spans="1:20" ht="17.100000000000001" customHeight="1" x14ac:dyDescent="0.3">
      <c r="A29" s="74" t="s">
        <v>97</v>
      </c>
      <c r="B29" s="121">
        <v>70633.342702705413</v>
      </c>
      <c r="C29" s="81">
        <v>761</v>
      </c>
      <c r="D29" s="121">
        <v>69872.342702705413</v>
      </c>
      <c r="E29" s="84">
        <v>0.126801981381476</v>
      </c>
      <c r="F29" s="121">
        <v>8859.9514984685629</v>
      </c>
      <c r="G29" s="81">
        <v>9620.9514984685629</v>
      </c>
      <c r="H29" s="84">
        <v>0.31121846178540402</v>
      </c>
      <c r="I29" s="81">
        <v>21745.563017278575</v>
      </c>
      <c r="J29" s="121">
        <v>31366.514515747138</v>
      </c>
      <c r="K29" s="167">
        <v>0.18970000000000001</v>
      </c>
      <c r="L29" s="121">
        <v>5950.2278036372327</v>
      </c>
      <c r="M29" s="121">
        <v>1789.2814492922726</v>
      </c>
      <c r="N29" s="121">
        <f t="shared" si="0"/>
        <v>39106.023768676641</v>
      </c>
      <c r="O29" s="89">
        <f t="shared" si="1"/>
        <v>2.4724815087681363E-2</v>
      </c>
      <c r="Q29" s="168"/>
      <c r="R29" s="168"/>
      <c r="S29" s="169"/>
      <c r="T29" s="169"/>
    </row>
    <row r="30" spans="1:20" ht="17.100000000000001" customHeight="1" x14ac:dyDescent="0.3">
      <c r="A30" s="74" t="s">
        <v>98</v>
      </c>
      <c r="B30" s="121">
        <v>31168.55338223424</v>
      </c>
      <c r="C30" s="81">
        <v>3499</v>
      </c>
      <c r="D30" s="121">
        <v>27669.55338223424</v>
      </c>
      <c r="E30" s="84">
        <v>7.3488226909230805E-2</v>
      </c>
      <c r="F30" s="121">
        <v>2033.3864174307046</v>
      </c>
      <c r="G30" s="81">
        <v>5532.3864174307046</v>
      </c>
      <c r="H30" s="84">
        <v>0.20950590897468099</v>
      </c>
      <c r="I30" s="81">
        <v>5796.9349322684475</v>
      </c>
      <c r="J30" s="121">
        <v>11329.321349699152</v>
      </c>
      <c r="K30" s="167">
        <v>0.18970000000000001</v>
      </c>
      <c r="L30" s="121">
        <v>2149.1722600379294</v>
      </c>
      <c r="M30" s="121">
        <v>1259.3346208203784</v>
      </c>
      <c r="N30" s="121">
        <f t="shared" si="0"/>
        <v>14737.828230557459</v>
      </c>
      <c r="O30" s="89">
        <f t="shared" si="1"/>
        <v>9.3180037927152945E-3</v>
      </c>
      <c r="Q30" s="168"/>
      <c r="R30" s="168"/>
      <c r="S30" s="169"/>
      <c r="T30" s="169"/>
    </row>
    <row r="31" spans="1:20" ht="17.100000000000001" customHeight="1" x14ac:dyDescent="0.3">
      <c r="A31" s="74" t="s">
        <v>99</v>
      </c>
      <c r="B31" s="121">
        <v>49205.633437609598</v>
      </c>
      <c r="C31" s="81">
        <v>250</v>
      </c>
      <c r="D31" s="121">
        <v>48955.633437609598</v>
      </c>
      <c r="E31" s="84">
        <v>0.23114689522274101</v>
      </c>
      <c r="F31" s="121">
        <v>11315.942672766063</v>
      </c>
      <c r="G31" s="81">
        <v>11565.942672766063</v>
      </c>
      <c r="H31" s="84">
        <v>0.201798830508952</v>
      </c>
      <c r="I31" s="81">
        <v>9879.1895745345118</v>
      </c>
      <c r="J31" s="121">
        <v>21445.132247300575</v>
      </c>
      <c r="K31" s="167">
        <v>0.18970000000000001</v>
      </c>
      <c r="L31" s="121">
        <v>4068.141587312919</v>
      </c>
      <c r="M31" s="121">
        <v>1253.6492031041589</v>
      </c>
      <c r="N31" s="121">
        <f t="shared" si="0"/>
        <v>26766.923037717654</v>
      </c>
      <c r="O31" s="89">
        <f t="shared" si="1"/>
        <v>1.6923408692444596E-2</v>
      </c>
      <c r="Q31" s="168"/>
      <c r="R31" s="168"/>
      <c r="S31" s="169"/>
      <c r="T31" s="169"/>
    </row>
    <row r="32" spans="1:20" ht="17.100000000000001" customHeight="1" x14ac:dyDescent="0.3">
      <c r="A32" s="74" t="s">
        <v>100</v>
      </c>
      <c r="B32" s="121">
        <v>24747.164408326928</v>
      </c>
      <c r="C32" s="81">
        <v>480</v>
      </c>
      <c r="D32" s="121">
        <v>24267.164408326928</v>
      </c>
      <c r="E32" s="84">
        <v>0.14353615871897801</v>
      </c>
      <c r="F32" s="121">
        <v>3483.2155621731481</v>
      </c>
      <c r="G32" s="81">
        <v>3963.2155621731481</v>
      </c>
      <c r="H32" s="84">
        <v>0.28774350226067802</v>
      </c>
      <c r="I32" s="81">
        <v>6982.7188767876623</v>
      </c>
      <c r="J32" s="121">
        <v>10945.93443896081</v>
      </c>
      <c r="K32" s="167">
        <v>0.18970000000000001</v>
      </c>
      <c r="L32" s="121">
        <v>2076.4437630708658</v>
      </c>
      <c r="M32" s="121">
        <v>890.6599959816408</v>
      </c>
      <c r="N32" s="121">
        <f t="shared" si="0"/>
        <v>13913.038198013317</v>
      </c>
      <c r="O32" s="89">
        <f t="shared" si="1"/>
        <v>8.7965296290047172E-3</v>
      </c>
      <c r="Q32" s="168"/>
      <c r="R32" s="168"/>
      <c r="S32" s="169"/>
      <c r="T32" s="169"/>
    </row>
    <row r="33" spans="1:20" ht="17.100000000000001" customHeight="1" x14ac:dyDescent="0.3">
      <c r="A33" s="74" t="s">
        <v>101</v>
      </c>
      <c r="B33" s="121">
        <v>56342.123280291009</v>
      </c>
      <c r="C33" s="81">
        <v>281</v>
      </c>
      <c r="D33" s="121">
        <v>56061.123280291009</v>
      </c>
      <c r="E33" s="84">
        <v>0.23114689522274101</v>
      </c>
      <c r="F33" s="121">
        <v>12958.354588938593</v>
      </c>
      <c r="G33" s="81">
        <v>13239.354588938593</v>
      </c>
      <c r="H33" s="84">
        <v>0.201798830508952</v>
      </c>
      <c r="I33" s="81">
        <v>11313.069114980852</v>
      </c>
      <c r="J33" s="121">
        <v>24552.423703919445</v>
      </c>
      <c r="K33" s="167">
        <v>0.18970000000000001</v>
      </c>
      <c r="L33" s="121">
        <v>4657.5947766335184</v>
      </c>
      <c r="M33" s="121">
        <v>1435.6056206489261</v>
      </c>
      <c r="N33" s="121">
        <f t="shared" si="0"/>
        <v>30645.624101201891</v>
      </c>
      <c r="O33" s="89">
        <f t="shared" si="1"/>
        <v>1.9375720570080579E-2</v>
      </c>
      <c r="Q33" s="168"/>
      <c r="R33" s="168"/>
      <c r="S33" s="169"/>
      <c r="T33" s="169"/>
    </row>
    <row r="34" spans="1:20" ht="17.100000000000001" customHeight="1" x14ac:dyDescent="0.3">
      <c r="A34" s="74" t="s">
        <v>102</v>
      </c>
      <c r="B34" s="121">
        <v>8261.8727103379515</v>
      </c>
      <c r="C34" s="81">
        <v>1910</v>
      </c>
      <c r="D34" s="121">
        <v>6351.8727103379515</v>
      </c>
      <c r="E34" s="84">
        <v>0.14353615871897801</v>
      </c>
      <c r="F34" s="121">
        <v>911.72340951381329</v>
      </c>
      <c r="G34" s="81">
        <v>2821.7234095138133</v>
      </c>
      <c r="H34" s="84">
        <v>0.28774350226067802</v>
      </c>
      <c r="I34" s="81">
        <v>1827.7100995866672</v>
      </c>
      <c r="J34" s="121">
        <v>4649.4335091004805</v>
      </c>
      <c r="K34" s="167">
        <v>0.18970000000000001</v>
      </c>
      <c r="L34" s="121">
        <v>881.99753667636116</v>
      </c>
      <c r="M34" s="121">
        <v>233.12814086858259</v>
      </c>
      <c r="N34" s="121">
        <f t="shared" si="0"/>
        <v>5764.5591866454242</v>
      </c>
      <c r="O34" s="89">
        <f t="shared" si="1"/>
        <v>3.6446471979584274E-3</v>
      </c>
      <c r="Q34" s="168"/>
      <c r="R34" s="168"/>
      <c r="S34" s="169"/>
      <c r="T34" s="169"/>
    </row>
    <row r="35" spans="1:20" ht="17.100000000000001" customHeight="1" x14ac:dyDescent="0.3">
      <c r="A35" s="74" t="s">
        <v>103</v>
      </c>
      <c r="B35" s="121">
        <v>6736.4512792350133</v>
      </c>
      <c r="C35" s="81">
        <v>153</v>
      </c>
      <c r="D35" s="121">
        <v>6583.4512792350133</v>
      </c>
      <c r="E35" s="84">
        <v>0.17238042546294299</v>
      </c>
      <c r="F35" s="121">
        <v>1134.8581325290879</v>
      </c>
      <c r="G35" s="81">
        <v>1287.8581325290879</v>
      </c>
      <c r="H35" s="84">
        <v>0.26818690664714501</v>
      </c>
      <c r="I35" s="81">
        <v>1765.5954336402278</v>
      </c>
      <c r="J35" s="121">
        <v>3053.4535661693158</v>
      </c>
      <c r="K35" s="167">
        <v>0.18970000000000001</v>
      </c>
      <c r="L35" s="121">
        <v>579.24014150231926</v>
      </c>
      <c r="M35" s="121">
        <v>195.3187739858773</v>
      </c>
      <c r="N35" s="121">
        <f t="shared" si="0"/>
        <v>3828.0124816575121</v>
      </c>
      <c r="O35" s="89">
        <f t="shared" si="1"/>
        <v>2.4202639808685697E-3</v>
      </c>
      <c r="Q35" s="168"/>
      <c r="R35" s="168"/>
      <c r="S35" s="169"/>
      <c r="T35" s="169"/>
    </row>
    <row r="36" spans="1:20" ht="17.100000000000001" customHeight="1" x14ac:dyDescent="0.3">
      <c r="A36" s="74" t="s">
        <v>104</v>
      </c>
      <c r="B36" s="121">
        <v>19140.637199240697</v>
      </c>
      <c r="C36" s="81">
        <v>545</v>
      </c>
      <c r="D36" s="121">
        <v>18595.637199240697</v>
      </c>
      <c r="E36" s="84">
        <v>0.18020010126289501</v>
      </c>
      <c r="F36" s="121">
        <v>3350.9357063512311</v>
      </c>
      <c r="G36" s="81">
        <v>3895.9357063512311</v>
      </c>
      <c r="H36" s="84">
        <v>0.14070110975828301</v>
      </c>
      <c r="I36" s="81">
        <v>2616.4267905955753</v>
      </c>
      <c r="J36" s="121">
        <v>6512.3624969468065</v>
      </c>
      <c r="K36" s="167">
        <v>0.18970000000000001</v>
      </c>
      <c r="L36" s="121">
        <v>1235.3951656708093</v>
      </c>
      <c r="M36" s="121">
        <v>551.6980236031925</v>
      </c>
      <c r="N36" s="121">
        <f t="shared" si="0"/>
        <v>8299.4556862208083</v>
      </c>
      <c r="O36" s="89">
        <f t="shared" si="1"/>
        <v>5.247337555565528E-3</v>
      </c>
      <c r="Q36" s="168"/>
      <c r="R36" s="168"/>
      <c r="S36" s="169"/>
      <c r="T36" s="169"/>
    </row>
    <row r="37" spans="1:20" ht="17.100000000000001" customHeight="1" x14ac:dyDescent="0.3">
      <c r="A37" s="74" t="s">
        <v>105</v>
      </c>
      <c r="B37" s="121">
        <v>17205.748225713625</v>
      </c>
      <c r="C37" s="81">
        <v>226</v>
      </c>
      <c r="D37" s="121">
        <v>16979.748225713625</v>
      </c>
      <c r="E37" s="84">
        <v>0.30997619969780998</v>
      </c>
      <c r="F37" s="121">
        <v>5263.3178268323418</v>
      </c>
      <c r="G37" s="81">
        <v>5489.3178268323418</v>
      </c>
      <c r="H37" s="84">
        <v>0.59183838590544502</v>
      </c>
      <c r="I37" s="81">
        <v>10049.266782987197</v>
      </c>
      <c r="J37" s="121">
        <v>15538.584609819538</v>
      </c>
      <c r="K37" s="167">
        <v>0.18970000000000001</v>
      </c>
      <c r="L37" s="121">
        <v>2947.6695004827666</v>
      </c>
      <c r="M37" s="121">
        <v>372.75120001638595</v>
      </c>
      <c r="N37" s="121">
        <f t="shared" si="0"/>
        <v>18859.005310318687</v>
      </c>
      <c r="O37" s="89">
        <f t="shared" si="1"/>
        <v>1.1923621327329072E-2</v>
      </c>
      <c r="Q37" s="168"/>
      <c r="R37" s="168"/>
      <c r="S37" s="169"/>
      <c r="T37" s="169"/>
    </row>
    <row r="38" spans="1:20" ht="17.100000000000001" customHeight="1" x14ac:dyDescent="0.3">
      <c r="A38" s="74" t="s">
        <v>106</v>
      </c>
      <c r="B38" s="121">
        <v>64622.63015791303</v>
      </c>
      <c r="C38" s="81">
        <v>3632</v>
      </c>
      <c r="D38" s="121">
        <v>60990.63015791303</v>
      </c>
      <c r="E38" s="84">
        <v>0.17238042546294299</v>
      </c>
      <c r="F38" s="121">
        <v>10513.59077587405</v>
      </c>
      <c r="G38" s="81">
        <v>14145.59077587405</v>
      </c>
      <c r="H38" s="84">
        <v>0.26818690664714501</v>
      </c>
      <c r="I38" s="81">
        <v>16356.888436510766</v>
      </c>
      <c r="J38" s="121">
        <v>30502.479212384816</v>
      </c>
      <c r="K38" s="167">
        <v>0.18970000000000001</v>
      </c>
      <c r="L38" s="121">
        <v>5786.3203065893995</v>
      </c>
      <c r="M38" s="121">
        <v>1809.4787371850764</v>
      </c>
      <c r="N38" s="121">
        <f t="shared" si="0"/>
        <v>38098.27825615929</v>
      </c>
      <c r="O38" s="89">
        <f t="shared" si="1"/>
        <v>2.4087667174106223E-2</v>
      </c>
      <c r="Q38" s="168"/>
      <c r="R38" s="168"/>
      <c r="S38" s="169"/>
      <c r="T38" s="169"/>
    </row>
    <row r="39" spans="1:20" ht="17.100000000000001" customHeight="1" x14ac:dyDescent="0.3">
      <c r="A39" s="74" t="s">
        <v>107</v>
      </c>
      <c r="B39" s="121">
        <v>93904.597387009373</v>
      </c>
      <c r="C39" s="81">
        <v>10589</v>
      </c>
      <c r="D39" s="121">
        <v>83315.597387009373</v>
      </c>
      <c r="E39" s="84">
        <v>0.202657935547957</v>
      </c>
      <c r="F39" s="121">
        <v>16884.566965396079</v>
      </c>
      <c r="G39" s="81">
        <v>27473.566965396079</v>
      </c>
      <c r="H39" s="84">
        <v>0.17566977441786899</v>
      </c>
      <c r="I39" s="81">
        <v>14636.032198465931</v>
      </c>
      <c r="J39" s="121">
        <v>42109.599163862011</v>
      </c>
      <c r="K39" s="167">
        <v>0.18970000000000001</v>
      </c>
      <c r="L39" s="121">
        <v>7988.1909613846237</v>
      </c>
      <c r="M39" s="121">
        <v>2471.8190574082205</v>
      </c>
      <c r="N39" s="121">
        <f t="shared" si="0"/>
        <v>52569.609182654851</v>
      </c>
      <c r="O39" s="89">
        <f t="shared" si="1"/>
        <v>3.3237177831255689E-2</v>
      </c>
      <c r="Q39" s="168"/>
      <c r="R39" s="168"/>
      <c r="S39" s="169"/>
      <c r="T39" s="169"/>
    </row>
    <row r="40" spans="1:20" ht="17.100000000000001" customHeight="1" x14ac:dyDescent="0.3">
      <c r="A40" s="74" t="s">
        <v>108</v>
      </c>
      <c r="B40" s="121">
        <v>29302.65271611893</v>
      </c>
      <c r="C40" s="81">
        <v>940</v>
      </c>
      <c r="D40" s="121">
        <v>28362.65271611893</v>
      </c>
      <c r="E40" s="84">
        <v>0.23114689522274101</v>
      </c>
      <c r="F40" s="121">
        <v>6555.9391156117326</v>
      </c>
      <c r="G40" s="81">
        <v>7495.9391156117326</v>
      </c>
      <c r="H40" s="84">
        <v>0.201798830508952</v>
      </c>
      <c r="I40" s="81">
        <v>5723.5501482443215</v>
      </c>
      <c r="J40" s="121">
        <v>13219.489263856054</v>
      </c>
      <c r="K40" s="167">
        <v>0.18970000000000001</v>
      </c>
      <c r="L40" s="121">
        <v>2507.7371133534934</v>
      </c>
      <c r="M40" s="121">
        <v>726.30695343360412</v>
      </c>
      <c r="N40" s="121">
        <f t="shared" si="0"/>
        <v>16453.533330643149</v>
      </c>
      <c r="O40" s="89">
        <f t="shared" si="1"/>
        <v>1.0402759726878786E-2</v>
      </c>
      <c r="Q40" s="168"/>
      <c r="R40" s="168"/>
      <c r="S40" s="169"/>
      <c r="T40" s="169"/>
    </row>
    <row r="41" spans="1:20" ht="17.100000000000001" customHeight="1" x14ac:dyDescent="0.3">
      <c r="A41" s="74" t="s">
        <v>109</v>
      </c>
      <c r="B41" s="121">
        <v>56496.764147209593</v>
      </c>
      <c r="C41" s="81">
        <v>770</v>
      </c>
      <c r="D41" s="121">
        <v>55726.764147209593</v>
      </c>
      <c r="E41" s="84">
        <v>0.23114689522274101</v>
      </c>
      <c r="F41" s="121">
        <v>12881.068513437456</v>
      </c>
      <c r="G41" s="81">
        <v>13651.068513437456</v>
      </c>
      <c r="H41" s="84">
        <v>0.201798830508952</v>
      </c>
      <c r="I41" s="81">
        <v>11245.595832955036</v>
      </c>
      <c r="J41" s="121">
        <v>24896.664346392492</v>
      </c>
      <c r="K41" s="167">
        <v>0.18970000000000001</v>
      </c>
      <c r="L41" s="121">
        <v>4722.8972265106559</v>
      </c>
      <c r="M41" s="121">
        <v>1427.0433974418193</v>
      </c>
      <c r="N41" s="121">
        <f t="shared" si="0"/>
        <v>31046.604970344968</v>
      </c>
      <c r="O41" s="89">
        <f t="shared" si="1"/>
        <v>1.9629241048201945E-2</v>
      </c>
      <c r="Q41" s="168"/>
      <c r="R41" s="168"/>
      <c r="S41" s="169"/>
      <c r="T41" s="169"/>
    </row>
    <row r="42" spans="1:20" ht="17.100000000000001" customHeight="1" x14ac:dyDescent="0.3">
      <c r="A42" s="74" t="s">
        <v>110</v>
      </c>
      <c r="B42" s="121">
        <v>24800.781097368959</v>
      </c>
      <c r="C42" s="81">
        <v>506</v>
      </c>
      <c r="D42" s="121">
        <v>24294.781097368959</v>
      </c>
      <c r="E42" s="84">
        <v>0.19108968911777099</v>
      </c>
      <c r="F42" s="121">
        <v>4642.4821670805341</v>
      </c>
      <c r="G42" s="81">
        <v>5148.4821670805341</v>
      </c>
      <c r="H42" s="84">
        <v>0.28958336929309297</v>
      </c>
      <c r="I42" s="81">
        <v>7035.3645664142496</v>
      </c>
      <c r="J42" s="121">
        <v>12183.846733494784</v>
      </c>
      <c r="K42" s="167">
        <v>0.18970000000000001</v>
      </c>
      <c r="L42" s="121">
        <v>2311.2757253439604</v>
      </c>
      <c r="M42" s="121">
        <v>533.33587093274377</v>
      </c>
      <c r="N42" s="121">
        <f t="shared" si="0"/>
        <v>15028.458329771489</v>
      </c>
      <c r="O42" s="89">
        <f t="shared" si="1"/>
        <v>9.5017549074920687E-3</v>
      </c>
      <c r="Q42" s="168"/>
      <c r="R42" s="168"/>
      <c r="S42" s="169"/>
      <c r="T42" s="169"/>
    </row>
    <row r="43" spans="1:20" ht="17.100000000000001" customHeight="1" x14ac:dyDescent="0.3">
      <c r="A43" s="74" t="s">
        <v>111</v>
      </c>
      <c r="B43" s="121">
        <v>105095.55301718028</v>
      </c>
      <c r="C43" s="81">
        <v>697</v>
      </c>
      <c r="D43" s="121">
        <v>104398.55301718028</v>
      </c>
      <c r="E43" s="84">
        <v>9.0146348697449502E-2</v>
      </c>
      <c r="F43" s="121">
        <v>9411.1483637959027</v>
      </c>
      <c r="G43" s="81">
        <v>10108.148363795903</v>
      </c>
      <c r="H43" s="84">
        <v>0.37154083542406902</v>
      </c>
      <c r="I43" s="81">
        <v>38788.325605067068</v>
      </c>
      <c r="J43" s="121">
        <v>48896.473968862971</v>
      </c>
      <c r="K43" s="167">
        <v>0.18970000000000001</v>
      </c>
      <c r="L43" s="121">
        <v>9275.6611118933051</v>
      </c>
      <c r="M43" s="121">
        <v>3831.6637760473122</v>
      </c>
      <c r="N43" s="121">
        <f t="shared" si="0"/>
        <v>62003.798856803587</v>
      </c>
      <c r="O43" s="89">
        <f t="shared" si="1"/>
        <v>3.9201951866458862E-2</v>
      </c>
      <c r="Q43" s="168"/>
      <c r="R43" s="168"/>
      <c r="S43" s="169"/>
      <c r="T43" s="169"/>
    </row>
    <row r="44" spans="1:20" ht="17.100000000000001" customHeight="1" x14ac:dyDescent="0.3">
      <c r="A44" s="74" t="s">
        <v>112</v>
      </c>
      <c r="B44" s="121">
        <v>50003.950792218435</v>
      </c>
      <c r="C44" s="81">
        <v>554</v>
      </c>
      <c r="D44" s="121">
        <v>49449.950792218435</v>
      </c>
      <c r="E44" s="84">
        <v>0.18020010126289501</v>
      </c>
      <c r="F44" s="121">
        <v>8910.8861402029379</v>
      </c>
      <c r="G44" s="81">
        <v>9464.8861402029379</v>
      </c>
      <c r="H44" s="84">
        <v>0.14070110975828301</v>
      </c>
      <c r="I44" s="81">
        <v>6957.6629539576188</v>
      </c>
      <c r="J44" s="121">
        <v>16422.549094160557</v>
      </c>
      <c r="K44" s="167">
        <v>0.18970000000000001</v>
      </c>
      <c r="L44" s="121">
        <v>3115.3575631622575</v>
      </c>
      <c r="M44" s="121">
        <v>1467.0882114464998</v>
      </c>
      <c r="N44" s="121">
        <f t="shared" si="0"/>
        <v>21004.994868769314</v>
      </c>
      <c r="O44" s="89">
        <f t="shared" si="1"/>
        <v>1.3280424957548475E-2</v>
      </c>
      <c r="Q44" s="168"/>
      <c r="R44" s="168"/>
      <c r="S44" s="169"/>
      <c r="T44" s="169"/>
    </row>
    <row r="45" spans="1:20" ht="17.100000000000001" customHeight="1" x14ac:dyDescent="0.3">
      <c r="A45" s="74" t="s">
        <v>40</v>
      </c>
      <c r="B45" s="121">
        <v>13315.746891279488</v>
      </c>
      <c r="C45" s="81">
        <v>0</v>
      </c>
      <c r="D45" s="121">
        <v>13315.746891279488</v>
      </c>
      <c r="E45" s="84">
        <v>0.13879134304188301</v>
      </c>
      <c r="F45" s="121">
        <v>1848.1103946464586</v>
      </c>
      <c r="G45" s="81">
        <v>1848.1103946464586</v>
      </c>
      <c r="H45" s="84">
        <v>0.29282826825619501</v>
      </c>
      <c r="I45" s="81">
        <v>3899.2271027111851</v>
      </c>
      <c r="J45" s="121">
        <v>5747.3374973576438</v>
      </c>
      <c r="K45" s="167">
        <v>0.18970000000000001</v>
      </c>
      <c r="L45" s="121">
        <v>1090.269923248745</v>
      </c>
      <c r="M45" s="121">
        <v>482.04102295550285</v>
      </c>
      <c r="N45" s="121">
        <f t="shared" si="0"/>
        <v>7319.6484435618913</v>
      </c>
      <c r="O45" s="89">
        <f t="shared" si="1"/>
        <v>4.6278536356555476E-3</v>
      </c>
      <c r="Q45" s="168"/>
      <c r="R45" s="168"/>
      <c r="S45" s="169"/>
      <c r="T45" s="169"/>
    </row>
    <row r="46" spans="1:20" ht="17.100000000000001" customHeight="1" x14ac:dyDescent="0.3">
      <c r="A46" s="74" t="s">
        <v>113</v>
      </c>
      <c r="B46" s="121">
        <v>1770.6668829875771</v>
      </c>
      <c r="C46" s="81">
        <v>4</v>
      </c>
      <c r="D46" s="121">
        <v>1766.6668829875771</v>
      </c>
      <c r="E46" s="84">
        <v>0.17238042546294299</v>
      </c>
      <c r="F46" s="121">
        <v>304.53878894068987</v>
      </c>
      <c r="G46" s="81">
        <v>308.53878894068987</v>
      </c>
      <c r="H46" s="84">
        <v>0.26818690664714501</v>
      </c>
      <c r="I46" s="81">
        <v>473.79692642439193</v>
      </c>
      <c r="J46" s="121">
        <v>782.3357153650818</v>
      </c>
      <c r="K46" s="167">
        <v>0.18970000000000001</v>
      </c>
      <c r="L46" s="121">
        <v>148.40908520475602</v>
      </c>
      <c r="M46" s="121">
        <v>52.413725717839711</v>
      </c>
      <c r="N46" s="121">
        <f t="shared" si="0"/>
        <v>983.15852628767755</v>
      </c>
      <c r="O46" s="89">
        <f t="shared" si="1"/>
        <v>6.2160277168886782E-4</v>
      </c>
      <c r="Q46" s="168"/>
      <c r="R46" s="168"/>
      <c r="S46" s="169"/>
      <c r="T46" s="169"/>
    </row>
    <row r="47" spans="1:20" ht="17.100000000000001" customHeight="1" x14ac:dyDescent="0.3">
      <c r="A47" s="74" t="s">
        <v>114</v>
      </c>
      <c r="B47" s="121">
        <v>30175.405008941118</v>
      </c>
      <c r="C47" s="81">
        <v>3337</v>
      </c>
      <c r="D47" s="121">
        <v>26838.405008941118</v>
      </c>
      <c r="E47" s="84">
        <v>7.3488226909230805E-2</v>
      </c>
      <c r="F47" s="121">
        <v>1972.3067971789014</v>
      </c>
      <c r="G47" s="81">
        <v>5309.3067971789014</v>
      </c>
      <c r="H47" s="84">
        <v>0.20950590897468099</v>
      </c>
      <c r="I47" s="81">
        <v>5622.8044368288438</v>
      </c>
      <c r="J47" s="121">
        <v>10932.111234007745</v>
      </c>
      <c r="K47" s="167">
        <v>0.18970000000000001</v>
      </c>
      <c r="L47" s="121">
        <v>2073.8215010912695</v>
      </c>
      <c r="M47" s="121">
        <v>1221.5062573817904</v>
      </c>
      <c r="N47" s="121">
        <f t="shared" si="0"/>
        <v>14227.438992480806</v>
      </c>
      <c r="O47" s="89">
        <f t="shared" si="1"/>
        <v>8.9953097850392766E-3</v>
      </c>
      <c r="Q47" s="168"/>
      <c r="R47" s="168"/>
      <c r="S47" s="169"/>
      <c r="T47" s="169"/>
    </row>
    <row r="48" spans="1:20" ht="17.100000000000001" customHeight="1" x14ac:dyDescent="0.3">
      <c r="A48" s="74" t="s">
        <v>115</v>
      </c>
      <c r="B48" s="121">
        <v>27360.580214865764</v>
      </c>
      <c r="C48" s="81">
        <v>619</v>
      </c>
      <c r="D48" s="121">
        <v>26741.580214865764</v>
      </c>
      <c r="E48" s="84">
        <v>0.23114689522274101</v>
      </c>
      <c r="F48" s="121">
        <v>6181.2332400161004</v>
      </c>
      <c r="G48" s="81">
        <v>6800.2332400161004</v>
      </c>
      <c r="H48" s="84">
        <v>0.201798830508952</v>
      </c>
      <c r="I48" s="81">
        <v>5396.4196133212145</v>
      </c>
      <c r="J48" s="121">
        <v>12196.652853337315</v>
      </c>
      <c r="K48" s="167">
        <v>0.18970000000000001</v>
      </c>
      <c r="L48" s="121">
        <v>2313.7050462780885</v>
      </c>
      <c r="M48" s="121">
        <v>684.79474928737318</v>
      </c>
      <c r="N48" s="121">
        <f t="shared" si="0"/>
        <v>15195.152648902776</v>
      </c>
      <c r="O48" s="89">
        <f t="shared" si="1"/>
        <v>9.6071475252909998E-3</v>
      </c>
      <c r="Q48" s="168"/>
      <c r="R48" s="168"/>
      <c r="S48" s="169"/>
      <c r="T48" s="169"/>
    </row>
    <row r="49" spans="1:45" ht="17.100000000000001" customHeight="1" x14ac:dyDescent="0.3">
      <c r="A49" s="74" t="s">
        <v>116</v>
      </c>
      <c r="B49" s="121">
        <v>34520.252900671643</v>
      </c>
      <c r="C49" s="81">
        <v>2400</v>
      </c>
      <c r="D49" s="121">
        <v>32120.252900671643</v>
      </c>
      <c r="E49" s="84">
        <v>0.202657935547957</v>
      </c>
      <c r="F49" s="121">
        <v>6509.4241421283923</v>
      </c>
      <c r="G49" s="81">
        <v>8909.4241421283914</v>
      </c>
      <c r="H49" s="84">
        <v>0.17566977441786899</v>
      </c>
      <c r="I49" s="81">
        <v>5642.5575813058913</v>
      </c>
      <c r="J49" s="121">
        <v>14551.981723434283</v>
      </c>
      <c r="K49" s="167">
        <v>0.18970000000000001</v>
      </c>
      <c r="L49" s="121">
        <v>2760.5109329354837</v>
      </c>
      <c r="M49" s="121">
        <v>952.94825625329111</v>
      </c>
      <c r="N49" s="121">
        <f t="shared" si="0"/>
        <v>18265.440912623057</v>
      </c>
      <c r="O49" s="89">
        <f t="shared" si="1"/>
        <v>1.154833975785868E-2</v>
      </c>
      <c r="Q49" s="168"/>
      <c r="R49" s="168"/>
      <c r="S49" s="169"/>
      <c r="T49" s="169"/>
    </row>
    <row r="50" spans="1:45" ht="17.100000000000001" customHeight="1" x14ac:dyDescent="0.3">
      <c r="A50" s="74" t="s">
        <v>117</v>
      </c>
      <c r="B50" s="121">
        <v>133995.18574077651</v>
      </c>
      <c r="C50" s="81">
        <v>2237</v>
      </c>
      <c r="D50" s="121">
        <v>131758.18574077651</v>
      </c>
      <c r="E50" s="84">
        <v>0.19108968911777099</v>
      </c>
      <c r="F50" s="121">
        <v>25177.63075192651</v>
      </c>
      <c r="G50" s="81">
        <v>27414.63075192651</v>
      </c>
      <c r="H50" s="84">
        <v>0.28958336929309297</v>
      </c>
      <c r="I50" s="81">
        <v>38154.979358759214</v>
      </c>
      <c r="J50" s="121">
        <v>65569.610110685724</v>
      </c>
      <c r="K50" s="167">
        <v>0.18970000000000001</v>
      </c>
      <c r="L50" s="121">
        <v>12438.555037997083</v>
      </c>
      <c r="M50" s="121">
        <v>2892.4470018042439</v>
      </c>
      <c r="N50" s="121">
        <f t="shared" si="0"/>
        <v>80900.612150487053</v>
      </c>
      <c r="O50" s="89">
        <f t="shared" si="1"/>
        <v>5.1149477321782683E-2</v>
      </c>
      <c r="Q50" s="168"/>
      <c r="R50" s="168"/>
      <c r="S50" s="169"/>
      <c r="T50" s="169"/>
    </row>
    <row r="51" spans="1:45" ht="17.100000000000001" customHeight="1" x14ac:dyDescent="0.3">
      <c r="A51" s="74" t="s">
        <v>118</v>
      </c>
      <c r="B51" s="121">
        <v>16934.845415741787</v>
      </c>
      <c r="C51" s="81">
        <v>1532</v>
      </c>
      <c r="D51" s="121">
        <v>15402.845415741787</v>
      </c>
      <c r="E51" s="84">
        <v>0.14353615871897801</v>
      </c>
      <c r="F51" s="121">
        <v>2210.8652643177961</v>
      </c>
      <c r="G51" s="81">
        <v>3742.8652643177961</v>
      </c>
      <c r="H51" s="84">
        <v>0.28774350226067802</v>
      </c>
      <c r="I51" s="81">
        <v>4432.0686847053694</v>
      </c>
      <c r="J51" s="121">
        <v>8174.933949023166</v>
      </c>
      <c r="K51" s="167">
        <v>0.18970000000000001</v>
      </c>
      <c r="L51" s="121">
        <v>1550.7849701296946</v>
      </c>
      <c r="M51" s="121">
        <v>565.31937581397187</v>
      </c>
      <c r="N51" s="121">
        <f t="shared" si="0"/>
        <v>10291.038294966831</v>
      </c>
      <c r="O51" s="89">
        <f t="shared" si="1"/>
        <v>6.5065172672223595E-3</v>
      </c>
      <c r="Q51" s="168"/>
      <c r="R51" s="168"/>
      <c r="S51" s="169"/>
      <c r="T51" s="169"/>
    </row>
    <row r="52" spans="1:45" ht="17.100000000000001" customHeight="1" x14ac:dyDescent="0.3">
      <c r="A52" s="74" t="s">
        <v>119</v>
      </c>
      <c r="B52" s="121">
        <v>8296.8078719236564</v>
      </c>
      <c r="C52" s="81">
        <v>418</v>
      </c>
      <c r="D52" s="121">
        <v>7878.8078719236564</v>
      </c>
      <c r="E52" s="84">
        <v>0.17238042546294299</v>
      </c>
      <c r="F52" s="121">
        <v>1358.1522531029843</v>
      </c>
      <c r="G52" s="81">
        <v>1776.1522531029843</v>
      </c>
      <c r="H52" s="84">
        <v>0.26818690664714501</v>
      </c>
      <c r="I52" s="81">
        <v>2112.9931112383811</v>
      </c>
      <c r="J52" s="121">
        <v>3889.1453643413652</v>
      </c>
      <c r="K52" s="167">
        <v>0.18970000000000001</v>
      </c>
      <c r="L52" s="121">
        <v>737.77087561555697</v>
      </c>
      <c r="M52" s="121">
        <v>233.74959861375669</v>
      </c>
      <c r="N52" s="121">
        <f t="shared" si="0"/>
        <v>4860.6658385706787</v>
      </c>
      <c r="O52" s="89">
        <f t="shared" si="1"/>
        <v>3.0731598991644705E-3</v>
      </c>
      <c r="Q52" s="168"/>
      <c r="R52" s="168"/>
      <c r="S52" s="169"/>
      <c r="T52" s="169"/>
    </row>
    <row r="53" spans="1:45" ht="17.100000000000001" customHeight="1" x14ac:dyDescent="0.3">
      <c r="A53" s="74" t="s">
        <v>120</v>
      </c>
      <c r="B53" s="121">
        <v>41418.673689803152</v>
      </c>
      <c r="C53" s="81">
        <v>2201</v>
      </c>
      <c r="D53" s="121">
        <v>39217.673689803152</v>
      </c>
      <c r="E53" s="84">
        <v>0.202657935547957</v>
      </c>
      <c r="F53" s="121">
        <v>7947.7727869689361</v>
      </c>
      <c r="G53" s="81">
        <v>10148.772786968937</v>
      </c>
      <c r="H53" s="84">
        <v>0.17566977441786899</v>
      </c>
      <c r="I53" s="81">
        <v>6889.3598902813137</v>
      </c>
      <c r="J53" s="121">
        <v>17038.132677250251</v>
      </c>
      <c r="K53" s="167">
        <v>0.18970000000000001</v>
      </c>
      <c r="L53" s="121">
        <v>3232.1337688743729</v>
      </c>
      <c r="M53" s="121">
        <v>1163.5155511564176</v>
      </c>
      <c r="N53" s="121">
        <f t="shared" si="0"/>
        <v>21433.781997281043</v>
      </c>
      <c r="O53" s="89">
        <f t="shared" si="1"/>
        <v>1.3551525965596297E-2</v>
      </c>
      <c r="Q53" s="168"/>
      <c r="R53" s="168"/>
      <c r="S53" s="169"/>
      <c r="T53" s="169"/>
    </row>
    <row r="54" spans="1:45" ht="17.100000000000001" customHeight="1" x14ac:dyDescent="0.3">
      <c r="A54" s="74" t="s">
        <v>121</v>
      </c>
      <c r="B54" s="121">
        <v>135362.25850771062</v>
      </c>
      <c r="C54" s="81">
        <v>4772</v>
      </c>
      <c r="D54" s="121">
        <v>130590.25850771062</v>
      </c>
      <c r="E54" s="84">
        <v>9.0146348697449502E-2</v>
      </c>
      <c r="F54" s="121">
        <v>11772.234979926154</v>
      </c>
      <c r="G54" s="81">
        <v>16544.234979926154</v>
      </c>
      <c r="H54" s="84">
        <v>0.37154083542406902</v>
      </c>
      <c r="I54" s="81">
        <v>48519.613744199873</v>
      </c>
      <c r="J54" s="121">
        <v>65063.848724126023</v>
      </c>
      <c r="K54" s="167">
        <v>0.18970000000000001</v>
      </c>
      <c r="L54" s="121">
        <v>12342.612102966707</v>
      </c>
      <c r="M54" s="121">
        <v>4792.9587965295341</v>
      </c>
      <c r="N54" s="121">
        <f t="shared" si="0"/>
        <v>82199.419623622263</v>
      </c>
      <c r="O54" s="89">
        <f t="shared" si="1"/>
        <v>5.1970649394855697E-2</v>
      </c>
      <c r="Q54" s="168"/>
      <c r="R54" s="168"/>
      <c r="S54" s="169"/>
      <c r="T54" s="169"/>
    </row>
    <row r="55" spans="1:45" ht="17.100000000000001" customHeight="1" x14ac:dyDescent="0.3">
      <c r="A55" s="74" t="s">
        <v>122</v>
      </c>
      <c r="B55" s="121">
        <v>7857.2886238188894</v>
      </c>
      <c r="C55" s="81">
        <v>134</v>
      </c>
      <c r="D55" s="121">
        <v>7723.2886238188894</v>
      </c>
      <c r="E55" s="84">
        <v>0.202657935547957</v>
      </c>
      <c r="F55" s="121">
        <v>1565.185728144158</v>
      </c>
      <c r="G55" s="81">
        <v>1699.185728144158</v>
      </c>
      <c r="H55" s="84">
        <v>0.17566977441786899</v>
      </c>
      <c r="I55" s="81">
        <v>1356.748370310358</v>
      </c>
      <c r="J55" s="121">
        <v>3055.9340984545161</v>
      </c>
      <c r="K55" s="167">
        <v>0.18970000000000001</v>
      </c>
      <c r="L55" s="121">
        <v>579.71069847682168</v>
      </c>
      <c r="M55" s="121">
        <v>229.13563132173201</v>
      </c>
      <c r="N55" s="121">
        <f t="shared" si="0"/>
        <v>3864.7804282530697</v>
      </c>
      <c r="O55" s="89">
        <f t="shared" si="1"/>
        <v>2.443510544776636E-3</v>
      </c>
      <c r="Q55" s="168"/>
      <c r="R55" s="168"/>
      <c r="S55" s="169"/>
      <c r="T55" s="169"/>
    </row>
    <row r="56" spans="1:45" ht="17.100000000000001" customHeight="1" x14ac:dyDescent="0.3">
      <c r="A56" s="74" t="s">
        <v>324</v>
      </c>
      <c r="B56" s="121">
        <v>84163.948627754784</v>
      </c>
      <c r="C56" s="81">
        <v>370</v>
      </c>
      <c r="D56" s="121">
        <v>83793.948627754784</v>
      </c>
      <c r="E56" s="84">
        <v>0.126801981381476</v>
      </c>
      <c r="F56" s="121">
        <v>10625.238713776918</v>
      </c>
      <c r="G56" s="81">
        <v>10995.238713776918</v>
      </c>
      <c r="H56" s="84">
        <v>0.31121846178540402</v>
      </c>
      <c r="I56" s="81">
        <v>26078.223798855004</v>
      </c>
      <c r="J56" s="121">
        <v>37073.462512631922</v>
      </c>
      <c r="K56" s="167">
        <v>0.18970000000000001</v>
      </c>
      <c r="L56" s="121">
        <v>7032.835838646276</v>
      </c>
      <c r="M56" s="121">
        <v>2145.7840404825311</v>
      </c>
      <c r="N56" s="121">
        <f t="shared" si="0"/>
        <v>46252.082391760734</v>
      </c>
      <c r="O56" s="89">
        <f t="shared" si="1"/>
        <v>2.9242916419246735E-2</v>
      </c>
      <c r="Q56" s="168"/>
      <c r="R56" s="168"/>
      <c r="S56" s="169"/>
      <c r="T56" s="169"/>
    </row>
    <row r="57" spans="1:45" ht="17.100000000000001" customHeight="1" x14ac:dyDescent="0.3">
      <c r="A57" s="74" t="s">
        <v>123</v>
      </c>
      <c r="B57" s="121">
        <v>11539.905143935446</v>
      </c>
      <c r="C57" s="81">
        <v>319</v>
      </c>
      <c r="D57" s="121">
        <v>11220.905143935446</v>
      </c>
      <c r="E57" s="84">
        <v>0.14353615871897801</v>
      </c>
      <c r="F57" s="121">
        <v>1610.6056217105149</v>
      </c>
      <c r="G57" s="81">
        <v>1929.6056217105149</v>
      </c>
      <c r="H57" s="84">
        <v>0.28774350226067802</v>
      </c>
      <c r="I57" s="81">
        <v>3228.7425446508423</v>
      </c>
      <c r="J57" s="121">
        <v>5158.3481663613575</v>
      </c>
      <c r="K57" s="167">
        <v>0.18970000000000001</v>
      </c>
      <c r="L57" s="121">
        <v>978.53864715874954</v>
      </c>
      <c r="M57" s="121">
        <v>411.83267901620252</v>
      </c>
      <c r="N57" s="121">
        <f t="shared" si="0"/>
        <v>6548.7194925363101</v>
      </c>
      <c r="O57" s="89">
        <f t="shared" si="1"/>
        <v>4.1404331842028663E-3</v>
      </c>
      <c r="Q57" s="168"/>
      <c r="R57" s="168"/>
      <c r="S57" s="169"/>
      <c r="T57" s="169"/>
    </row>
    <row r="58" spans="1:45" s="179" customFormat="1" ht="17.100000000000001" customHeight="1" x14ac:dyDescent="0.3">
      <c r="A58" s="170" t="s">
        <v>124</v>
      </c>
      <c r="B58" s="145">
        <f>SUM(B7:B57)</f>
        <v>2785783.6779731279</v>
      </c>
      <c r="C58" s="171">
        <f>SUM(C7:C57)</f>
        <v>94222</v>
      </c>
      <c r="D58" s="145">
        <f>SUM(D7:D57)</f>
        <v>2691561.6779731279</v>
      </c>
      <c r="E58" s="172"/>
      <c r="F58" s="145">
        <f>SUM(F7:F57)</f>
        <v>393179.68943696178</v>
      </c>
      <c r="G58" s="171">
        <f>SUM(G7:G57)</f>
        <v>487401.68943696166</v>
      </c>
      <c r="H58" s="172"/>
      <c r="I58" s="171">
        <f>SUM(I7:I57)</f>
        <v>763431.85639230348</v>
      </c>
      <c r="J58" s="145">
        <f>SUM(J7:J57)</f>
        <v>1250833.5458292656</v>
      </c>
      <c r="K58" s="173">
        <v>0.18970000000000001</v>
      </c>
      <c r="L58" s="145">
        <v>237283.12364381159</v>
      </c>
      <c r="M58" s="145">
        <f>SUM(M7:M57)</f>
        <v>93534.138834097321</v>
      </c>
      <c r="N58" s="145">
        <f>SUM(N7:N57)</f>
        <v>1581650.8083071741</v>
      </c>
      <c r="O58" s="174">
        <f t="shared" si="1"/>
        <v>1</v>
      </c>
      <c r="P58" s="175"/>
      <c r="Q58" s="176"/>
      <c r="R58" s="168"/>
      <c r="S58" s="177"/>
      <c r="T58" s="169"/>
      <c r="U58" s="175"/>
      <c r="V58" s="175"/>
      <c r="W58" s="175"/>
      <c r="X58" s="175"/>
      <c r="Y58" s="175"/>
      <c r="Z58" s="175"/>
      <c r="AA58" s="175"/>
      <c r="AB58" s="175"/>
      <c r="AC58" s="175"/>
      <c r="AD58" s="175"/>
      <c r="AE58" s="175"/>
      <c r="AF58" s="175"/>
      <c r="AG58" s="175"/>
      <c r="AH58" s="175"/>
      <c r="AI58" s="175"/>
      <c r="AJ58" s="175"/>
      <c r="AK58" s="175"/>
      <c r="AL58" s="175"/>
      <c r="AM58" s="178"/>
      <c r="AN58" s="178"/>
      <c r="AO58" s="178"/>
      <c r="AP58" s="178"/>
      <c r="AQ58" s="178"/>
      <c r="AR58" s="178"/>
      <c r="AS58" s="178"/>
    </row>
    <row r="59" spans="1:45" ht="26.25" customHeight="1" x14ac:dyDescent="0.3">
      <c r="A59" s="306" t="s">
        <v>325</v>
      </c>
      <c r="B59" s="307"/>
      <c r="C59" s="307"/>
      <c r="D59" s="307"/>
      <c r="E59" s="307"/>
      <c r="F59" s="307"/>
      <c r="G59" s="307"/>
      <c r="H59" s="307"/>
      <c r="I59" s="307"/>
      <c r="J59" s="307"/>
      <c r="K59" s="307"/>
      <c r="L59" s="307"/>
      <c r="M59" s="307"/>
      <c r="N59" s="307"/>
      <c r="O59" s="308"/>
    </row>
    <row r="60" spans="1:45" s="143" customFormat="1" ht="51" customHeight="1" x14ac:dyDescent="0.25">
      <c r="A60" s="309" t="s">
        <v>326</v>
      </c>
      <c r="B60" s="310"/>
      <c r="C60" s="310"/>
      <c r="D60" s="310"/>
      <c r="E60" s="310"/>
      <c r="F60" s="310"/>
      <c r="G60" s="310"/>
      <c r="H60" s="310"/>
      <c r="I60" s="310"/>
      <c r="J60" s="310"/>
      <c r="K60" s="310"/>
      <c r="L60" s="310"/>
      <c r="M60" s="310"/>
      <c r="N60" s="310"/>
      <c r="O60" s="311"/>
      <c r="P60" s="14"/>
      <c r="Q60" s="14"/>
      <c r="R60" s="14"/>
      <c r="S60" s="14"/>
      <c r="T60" s="14"/>
      <c r="U60" s="14"/>
      <c r="V60" s="14"/>
      <c r="W60" s="14"/>
      <c r="X60" s="14"/>
      <c r="Y60" s="14"/>
      <c r="Z60" s="14"/>
      <c r="AA60" s="14"/>
      <c r="AB60" s="14"/>
      <c r="AC60" s="14"/>
      <c r="AD60" s="14"/>
      <c r="AE60" s="14"/>
      <c r="AF60" s="14"/>
      <c r="AG60" s="14"/>
      <c r="AH60" s="14"/>
      <c r="AI60" s="14"/>
      <c r="AJ60" s="14"/>
      <c r="AK60" s="14"/>
      <c r="AL60" s="14"/>
      <c r="AM60" s="3"/>
      <c r="AN60" s="3"/>
      <c r="AO60" s="3"/>
      <c r="AP60" s="3"/>
      <c r="AQ60" s="3"/>
      <c r="AR60" s="3"/>
      <c r="AS60" s="3"/>
    </row>
    <row r="61" spans="1:45" s="143" customFormat="1" ht="35.25" customHeight="1" x14ac:dyDescent="0.25">
      <c r="A61" s="297" t="s">
        <v>327</v>
      </c>
      <c r="B61" s="298"/>
      <c r="C61" s="298"/>
      <c r="D61" s="298"/>
      <c r="E61" s="298"/>
      <c r="F61" s="298"/>
      <c r="G61" s="298"/>
      <c r="H61" s="298"/>
      <c r="I61" s="298"/>
      <c r="J61" s="298"/>
      <c r="K61" s="298"/>
      <c r="L61" s="298"/>
      <c r="M61" s="298"/>
      <c r="N61" s="298"/>
      <c r="O61" s="299"/>
      <c r="P61" s="14"/>
      <c r="Q61" s="14"/>
      <c r="R61" s="14"/>
      <c r="S61" s="14"/>
      <c r="T61" s="14"/>
      <c r="U61" s="14"/>
      <c r="V61" s="14"/>
      <c r="W61" s="14"/>
      <c r="X61" s="14"/>
      <c r="Y61" s="14"/>
      <c r="Z61" s="14"/>
      <c r="AA61" s="14"/>
      <c r="AB61" s="14"/>
      <c r="AC61" s="14"/>
      <c r="AD61" s="14"/>
      <c r="AE61" s="14"/>
      <c r="AF61" s="14"/>
      <c r="AG61" s="14"/>
      <c r="AH61" s="14"/>
      <c r="AI61" s="14"/>
      <c r="AJ61" s="14"/>
      <c r="AK61" s="14"/>
      <c r="AL61" s="14"/>
      <c r="AM61" s="3"/>
      <c r="AN61" s="3"/>
      <c r="AO61" s="3"/>
      <c r="AP61" s="3"/>
      <c r="AQ61" s="3"/>
      <c r="AR61" s="3"/>
      <c r="AS61" s="3"/>
    </row>
    <row r="62" spans="1:45" s="143" customFormat="1" ht="56.25" customHeight="1" x14ac:dyDescent="0.25">
      <c r="A62" s="309" t="s">
        <v>328</v>
      </c>
      <c r="B62" s="310"/>
      <c r="C62" s="310"/>
      <c r="D62" s="310"/>
      <c r="E62" s="310"/>
      <c r="F62" s="310"/>
      <c r="G62" s="310"/>
      <c r="H62" s="310"/>
      <c r="I62" s="310"/>
      <c r="J62" s="310"/>
      <c r="K62" s="310"/>
      <c r="L62" s="310"/>
      <c r="M62" s="310"/>
      <c r="N62" s="310"/>
      <c r="O62" s="311"/>
      <c r="P62" s="14"/>
      <c r="Q62" s="14"/>
      <c r="R62" s="14"/>
      <c r="S62" s="14"/>
      <c r="T62" s="14"/>
      <c r="U62" s="14"/>
      <c r="V62" s="14"/>
      <c r="W62" s="14"/>
      <c r="X62" s="14"/>
      <c r="Y62" s="14"/>
      <c r="Z62" s="14"/>
      <c r="AA62" s="14"/>
      <c r="AB62" s="14"/>
      <c r="AC62" s="14"/>
      <c r="AD62" s="14"/>
      <c r="AE62" s="14"/>
      <c r="AF62" s="14"/>
      <c r="AG62" s="14"/>
      <c r="AH62" s="14"/>
      <c r="AI62" s="14"/>
      <c r="AJ62" s="14"/>
      <c r="AK62" s="14"/>
      <c r="AL62" s="14"/>
      <c r="AM62" s="3"/>
      <c r="AN62" s="3"/>
      <c r="AO62" s="3"/>
      <c r="AP62" s="3"/>
      <c r="AQ62" s="3"/>
      <c r="AR62" s="3"/>
      <c r="AS62" s="3"/>
    </row>
    <row r="63" spans="1:45" s="143" customFormat="1" ht="48" customHeight="1" x14ac:dyDescent="0.25">
      <c r="A63" s="309" t="s">
        <v>329</v>
      </c>
      <c r="B63" s="310"/>
      <c r="C63" s="310"/>
      <c r="D63" s="310"/>
      <c r="E63" s="310"/>
      <c r="F63" s="310"/>
      <c r="G63" s="310"/>
      <c r="H63" s="310"/>
      <c r="I63" s="310"/>
      <c r="J63" s="310"/>
      <c r="K63" s="310"/>
      <c r="L63" s="310"/>
      <c r="M63" s="310"/>
      <c r="N63" s="310"/>
      <c r="O63" s="311"/>
      <c r="P63" s="14"/>
      <c r="Q63" s="14"/>
      <c r="R63" s="14"/>
      <c r="S63" s="14"/>
      <c r="T63" s="14"/>
      <c r="U63" s="14"/>
      <c r="V63" s="14"/>
      <c r="W63" s="14"/>
      <c r="X63" s="14"/>
      <c r="Y63" s="14"/>
      <c r="Z63" s="14"/>
      <c r="AA63" s="14"/>
      <c r="AB63" s="14"/>
      <c r="AC63" s="14"/>
      <c r="AD63" s="14"/>
      <c r="AE63" s="14"/>
      <c r="AF63" s="14"/>
      <c r="AG63" s="14"/>
      <c r="AH63" s="14"/>
      <c r="AI63" s="14"/>
      <c r="AJ63" s="14"/>
      <c r="AK63" s="14"/>
      <c r="AL63" s="14"/>
      <c r="AM63" s="3"/>
      <c r="AN63" s="3"/>
      <c r="AO63" s="3"/>
      <c r="AP63" s="3"/>
      <c r="AQ63" s="3"/>
      <c r="AR63" s="3"/>
      <c r="AS63" s="3"/>
    </row>
    <row r="64" spans="1:45" s="143" customFormat="1" ht="42" customHeight="1" x14ac:dyDescent="0.25">
      <c r="A64" s="309" t="s">
        <v>330</v>
      </c>
      <c r="B64" s="310"/>
      <c r="C64" s="310"/>
      <c r="D64" s="310"/>
      <c r="E64" s="310"/>
      <c r="F64" s="310"/>
      <c r="G64" s="310"/>
      <c r="H64" s="310"/>
      <c r="I64" s="310"/>
      <c r="J64" s="310"/>
      <c r="K64" s="310"/>
      <c r="L64" s="310"/>
      <c r="M64" s="310"/>
      <c r="N64" s="310"/>
      <c r="O64" s="311"/>
      <c r="P64" s="14"/>
      <c r="Q64" s="14"/>
      <c r="R64" s="14"/>
      <c r="S64" s="14"/>
      <c r="T64" s="14"/>
      <c r="U64" s="14"/>
      <c r="V64" s="14"/>
      <c r="W64" s="14"/>
      <c r="X64" s="14"/>
      <c r="Y64" s="14"/>
      <c r="Z64" s="14"/>
      <c r="AA64" s="14"/>
      <c r="AB64" s="14"/>
      <c r="AC64" s="14"/>
      <c r="AD64" s="14"/>
      <c r="AE64" s="14"/>
      <c r="AF64" s="14"/>
      <c r="AG64" s="14"/>
      <c r="AH64" s="14"/>
      <c r="AI64" s="14"/>
      <c r="AJ64" s="14"/>
      <c r="AK64" s="14"/>
      <c r="AL64" s="14"/>
      <c r="AM64" s="3"/>
      <c r="AN64" s="3"/>
      <c r="AO64" s="3"/>
      <c r="AP64" s="3"/>
      <c r="AQ64" s="3"/>
      <c r="AR64" s="3"/>
      <c r="AS64" s="3"/>
    </row>
    <row r="65" spans="1:45" s="143" customFormat="1" ht="40.5" customHeight="1" x14ac:dyDescent="0.25">
      <c r="A65" s="309" t="s">
        <v>331</v>
      </c>
      <c r="B65" s="310"/>
      <c r="C65" s="310"/>
      <c r="D65" s="310"/>
      <c r="E65" s="310"/>
      <c r="F65" s="310"/>
      <c r="G65" s="310"/>
      <c r="H65" s="310"/>
      <c r="I65" s="310"/>
      <c r="J65" s="310"/>
      <c r="K65" s="310"/>
      <c r="L65" s="310"/>
      <c r="M65" s="310"/>
      <c r="N65" s="310"/>
      <c r="O65" s="311"/>
      <c r="P65" s="14"/>
      <c r="Q65" s="14"/>
      <c r="R65" s="14"/>
      <c r="S65" s="14"/>
      <c r="T65" s="14"/>
      <c r="U65" s="14"/>
      <c r="V65" s="14"/>
      <c r="W65" s="14"/>
      <c r="X65" s="14"/>
      <c r="Y65" s="14"/>
      <c r="Z65" s="14"/>
      <c r="AA65" s="14"/>
      <c r="AB65" s="14"/>
      <c r="AC65" s="14"/>
      <c r="AD65" s="14"/>
      <c r="AE65" s="14"/>
      <c r="AF65" s="14"/>
      <c r="AG65" s="14"/>
      <c r="AH65" s="14"/>
      <c r="AI65" s="14"/>
      <c r="AJ65" s="14"/>
      <c r="AK65" s="14"/>
      <c r="AL65" s="14"/>
      <c r="AM65" s="3"/>
      <c r="AN65" s="3"/>
      <c r="AO65" s="3"/>
      <c r="AP65" s="3"/>
      <c r="AQ65" s="3"/>
      <c r="AR65" s="3"/>
      <c r="AS65" s="3"/>
    </row>
    <row r="66" spans="1:45" ht="45.75" customHeight="1" thickBot="1" x14ac:dyDescent="0.35">
      <c r="A66" s="312" t="s">
        <v>332</v>
      </c>
      <c r="B66" s="313"/>
      <c r="C66" s="313"/>
      <c r="D66" s="313"/>
      <c r="E66" s="313"/>
      <c r="F66" s="313"/>
      <c r="G66" s="313"/>
      <c r="H66" s="313"/>
      <c r="I66" s="313"/>
      <c r="J66" s="313"/>
      <c r="K66" s="313"/>
      <c r="L66" s="313"/>
      <c r="M66" s="313"/>
      <c r="N66" s="313"/>
      <c r="O66" s="314"/>
    </row>
    <row r="67" spans="1:45" ht="17.100000000000001" customHeight="1" x14ac:dyDescent="0.3">
      <c r="A67" s="4"/>
      <c r="B67" s="118"/>
      <c r="C67" s="128"/>
      <c r="D67" s="128"/>
      <c r="E67" s="128"/>
      <c r="F67" s="128"/>
      <c r="G67" s="128"/>
      <c r="H67" s="128"/>
      <c r="I67" s="128"/>
      <c r="J67" s="128"/>
      <c r="K67" s="128"/>
      <c r="L67" s="128"/>
      <c r="M67" s="128"/>
      <c r="N67" s="128"/>
      <c r="O67" s="128"/>
    </row>
    <row r="68" spans="1:45" ht="17.100000000000001" customHeight="1" x14ac:dyDescent="0.3">
      <c r="A68" s="4"/>
      <c r="B68" s="118"/>
      <c r="C68" s="128"/>
      <c r="D68" s="128"/>
      <c r="E68" s="128"/>
      <c r="F68" s="128"/>
      <c r="G68" s="128"/>
      <c r="H68" s="117"/>
      <c r="I68" s="180"/>
      <c r="J68" s="117"/>
      <c r="K68" s="117"/>
      <c r="L68" s="117"/>
      <c r="M68" s="117"/>
      <c r="N68" s="117"/>
      <c r="O68" s="117"/>
    </row>
    <row r="69" spans="1:45" ht="17.100000000000001" customHeight="1" x14ac:dyDescent="0.3">
      <c r="A69" s="4"/>
      <c r="B69" s="118"/>
      <c r="C69" s="128"/>
      <c r="D69" s="128"/>
      <c r="E69" s="128"/>
      <c r="F69" s="128"/>
      <c r="G69" s="128"/>
      <c r="H69" s="128"/>
      <c r="I69" s="128"/>
      <c r="J69" s="128"/>
      <c r="K69" s="128"/>
      <c r="L69" s="128"/>
      <c r="M69" s="128"/>
      <c r="N69" s="128"/>
      <c r="O69" s="128"/>
    </row>
    <row r="70" spans="1:45" ht="17.100000000000001" customHeight="1" x14ac:dyDescent="0.3">
      <c r="A70" s="4"/>
      <c r="B70" s="118"/>
      <c r="C70" s="128"/>
      <c r="D70" s="128"/>
      <c r="E70" s="128"/>
      <c r="F70" s="128"/>
      <c r="G70" s="128"/>
      <c r="H70" s="128"/>
      <c r="I70" s="128"/>
      <c r="J70" s="128"/>
      <c r="K70" s="128"/>
      <c r="L70" s="128"/>
      <c r="M70" s="128"/>
      <c r="N70" s="128"/>
      <c r="O70" s="128"/>
    </row>
    <row r="73" spans="1:45" s="142" customFormat="1" ht="17.100000000000001" customHeight="1" x14ac:dyDescent="0.3">
      <c r="A73" s="3"/>
      <c r="B73" s="91"/>
      <c r="C73" s="14"/>
      <c r="D73" s="14"/>
      <c r="E73" s="14"/>
      <c r="F73" s="14"/>
      <c r="G73" s="14"/>
      <c r="H73" s="14"/>
      <c r="I73" s="14"/>
      <c r="J73" s="14"/>
      <c r="K73" s="14"/>
      <c r="L73" s="14"/>
      <c r="M73" s="14"/>
      <c r="N73" s="14"/>
      <c r="O73" s="14"/>
      <c r="AM73" s="12"/>
      <c r="AN73" s="12"/>
      <c r="AO73" s="12"/>
      <c r="AP73" s="12"/>
      <c r="AQ73" s="12"/>
      <c r="AR73" s="12"/>
      <c r="AS73" s="12"/>
    </row>
    <row r="75" spans="1:45" s="142" customFormat="1" ht="17.100000000000001" customHeight="1" x14ac:dyDescent="0.3">
      <c r="A75" s="3"/>
      <c r="B75" s="91"/>
      <c r="C75" s="14"/>
      <c r="D75" s="14"/>
      <c r="E75" s="14"/>
      <c r="F75" s="14"/>
      <c r="G75" s="14"/>
      <c r="H75" s="14"/>
      <c r="I75" s="14"/>
      <c r="J75" s="14"/>
      <c r="K75" s="14"/>
      <c r="L75" s="14"/>
      <c r="M75" s="14"/>
      <c r="N75" s="14"/>
      <c r="O75" s="14"/>
      <c r="AM75" s="12"/>
      <c r="AN75" s="12"/>
      <c r="AO75" s="12"/>
      <c r="AP75" s="12"/>
      <c r="AQ75" s="12"/>
      <c r="AR75" s="12"/>
      <c r="AS75" s="12"/>
    </row>
    <row r="77" spans="1:45" s="142" customFormat="1" ht="17.100000000000001" customHeight="1" x14ac:dyDescent="0.3">
      <c r="A77" s="3"/>
      <c r="B77" s="91"/>
      <c r="C77" s="14"/>
      <c r="D77" s="14"/>
      <c r="E77" s="14"/>
      <c r="F77" s="14"/>
      <c r="G77" s="14"/>
      <c r="H77" s="14"/>
      <c r="I77" s="14"/>
      <c r="J77" s="14"/>
      <c r="K77" s="14"/>
      <c r="L77" s="14"/>
      <c r="M77" s="14"/>
      <c r="N77" s="14"/>
      <c r="O77" s="14"/>
      <c r="AM77" s="12"/>
      <c r="AN77" s="12"/>
      <c r="AO77" s="12"/>
      <c r="AP77" s="12"/>
      <c r="AQ77" s="12"/>
      <c r="AR77" s="12"/>
      <c r="AS77" s="12"/>
    </row>
    <row r="79" spans="1:45" s="142" customFormat="1" ht="17.100000000000001" customHeight="1" x14ac:dyDescent="0.3">
      <c r="A79" s="3"/>
      <c r="B79" s="91"/>
      <c r="C79" s="14"/>
      <c r="D79" s="14"/>
      <c r="E79" s="14"/>
      <c r="F79" s="14"/>
      <c r="G79" s="14"/>
      <c r="H79" s="14"/>
      <c r="I79" s="14"/>
      <c r="J79" s="14"/>
      <c r="K79" s="14"/>
      <c r="L79" s="14"/>
      <c r="M79" s="14"/>
      <c r="N79" s="14"/>
      <c r="O79" s="14"/>
      <c r="AM79" s="12"/>
      <c r="AN79" s="12"/>
      <c r="AO79" s="12"/>
      <c r="AP79" s="12"/>
      <c r="AQ79" s="12"/>
      <c r="AR79" s="12"/>
      <c r="AS79" s="12"/>
    </row>
    <row r="81" spans="1:45" s="142" customFormat="1" ht="17.100000000000001" customHeight="1" x14ac:dyDescent="0.3">
      <c r="A81" s="3"/>
      <c r="B81" s="91"/>
      <c r="C81" s="14"/>
      <c r="D81" s="14"/>
      <c r="E81" s="14"/>
      <c r="F81" s="14"/>
      <c r="G81" s="14"/>
      <c r="H81" s="14"/>
      <c r="I81" s="14"/>
      <c r="J81" s="14"/>
      <c r="K81" s="14"/>
      <c r="L81" s="14"/>
      <c r="M81" s="14"/>
      <c r="N81" s="14"/>
      <c r="O81" s="14"/>
      <c r="AM81" s="12"/>
      <c r="AN81" s="12"/>
      <c r="AO81" s="12"/>
      <c r="AP81" s="12"/>
      <c r="AQ81" s="12"/>
      <c r="AR81" s="12"/>
      <c r="AS81" s="12"/>
    </row>
    <row r="83" spans="1:45" s="142" customFormat="1" ht="17.100000000000001" customHeight="1" x14ac:dyDescent="0.3">
      <c r="A83" s="10"/>
      <c r="B83" s="91"/>
      <c r="C83" s="14"/>
      <c r="D83" s="14"/>
      <c r="E83" s="14"/>
      <c r="F83" s="14"/>
      <c r="G83" s="14"/>
      <c r="H83" s="181"/>
      <c r="I83" s="181"/>
      <c r="J83" s="181"/>
      <c r="K83" s="181"/>
      <c r="L83" s="181"/>
      <c r="M83" s="181"/>
      <c r="N83" s="181"/>
      <c r="O83" s="181"/>
      <c r="AM83" s="12"/>
      <c r="AN83" s="12"/>
      <c r="AO83" s="12"/>
      <c r="AP83" s="12"/>
      <c r="AQ83" s="12"/>
      <c r="AR83" s="12"/>
      <c r="AS83" s="12"/>
    </row>
  </sheetData>
  <sheetProtection algorithmName="SHA-512" hashValue="dSgUfOGnniV7h3oxW6Wgn4ShsOlFZB09gmaVDJaUdpNep+ZOv9CCYnuvUiwZWRh0loNdwO/xcWVya1HCgJdoOw==" saltValue="tO3mwpTfgibxQrnDMicKTA==" spinCount="100000" sheet="1" objects="1" scenarios="1"/>
  <mergeCells count="11">
    <mergeCell ref="A62:O62"/>
    <mergeCell ref="A63:O63"/>
    <mergeCell ref="A64:O64"/>
    <mergeCell ref="A65:O65"/>
    <mergeCell ref="A66:O66"/>
    <mergeCell ref="A61:O61"/>
    <mergeCell ref="A1:O1"/>
    <mergeCell ref="A2:O2"/>
    <mergeCell ref="A3:O3"/>
    <mergeCell ref="A59:O59"/>
    <mergeCell ref="A60:O60"/>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topLeftCell="A37" workbookViewId="0">
      <selection activeCell="D41" sqref="D41:E47"/>
    </sheetView>
  </sheetViews>
  <sheetFormatPr defaultRowHeight="15.9" customHeight="1" x14ac:dyDescent="0.25"/>
  <cols>
    <col min="1" max="1" width="15.33203125" style="18" customWidth="1"/>
    <col min="2" max="2" width="17" style="18" customWidth="1"/>
    <col min="3" max="3" width="18.109375" style="16" customWidth="1"/>
    <col min="4" max="4" width="19.44140625" style="16" customWidth="1"/>
    <col min="5" max="5" width="20.33203125" style="16" customWidth="1"/>
  </cols>
  <sheetData>
    <row r="1" spans="1:9" ht="26.25" customHeight="1" x14ac:dyDescent="0.25">
      <c r="A1" s="317" t="s">
        <v>163</v>
      </c>
      <c r="B1" s="317"/>
      <c r="C1" s="317"/>
      <c r="D1" s="317"/>
      <c r="E1" s="317"/>
    </row>
    <row r="2" spans="1:9" ht="33" customHeight="1" x14ac:dyDescent="0.25">
      <c r="A2" s="315" t="s">
        <v>154</v>
      </c>
      <c r="B2" s="315"/>
      <c r="C2" s="315"/>
      <c r="D2" s="315"/>
      <c r="E2" s="315"/>
    </row>
    <row r="3" spans="1:9" s="21" customFormat="1" ht="60.75" customHeight="1" x14ac:dyDescent="0.25">
      <c r="A3" s="23" t="s">
        <v>1</v>
      </c>
      <c r="B3" s="23" t="s">
        <v>137</v>
      </c>
      <c r="C3" s="24" t="s">
        <v>142</v>
      </c>
      <c r="D3" s="24" t="s">
        <v>143</v>
      </c>
      <c r="E3" s="24" t="s">
        <v>144</v>
      </c>
    </row>
    <row r="4" spans="1:9" ht="21" customHeight="1" x14ac:dyDescent="0.25">
      <c r="A4" s="25" t="s">
        <v>2</v>
      </c>
      <c r="B4" s="25" t="s">
        <v>125</v>
      </c>
      <c r="C4" s="26">
        <v>0.29094145883660999</v>
      </c>
      <c r="D4" s="26">
        <v>0.59967866755742805</v>
      </c>
      <c r="E4" s="26">
        <v>7.3488226909230805E-2</v>
      </c>
    </row>
    <row r="5" spans="1:9" ht="25.5" customHeight="1" x14ac:dyDescent="0.25">
      <c r="A5" s="25" t="s">
        <v>3</v>
      </c>
      <c r="B5" s="25" t="s">
        <v>145</v>
      </c>
      <c r="C5" s="26">
        <v>0.38850000000000001</v>
      </c>
      <c r="D5" s="26">
        <v>0.50949999999999995</v>
      </c>
      <c r="E5" s="26">
        <v>0.13880000000000001</v>
      </c>
    </row>
    <row r="6" spans="1:9" ht="21" customHeight="1" x14ac:dyDescent="0.25">
      <c r="A6" s="25" t="s">
        <v>4</v>
      </c>
      <c r="B6" s="25" t="s">
        <v>126</v>
      </c>
      <c r="C6" s="26">
        <v>0.46998560491161601</v>
      </c>
      <c r="D6" s="26">
        <v>0.70350195592961995</v>
      </c>
      <c r="E6" s="26">
        <v>0.30997619969780998</v>
      </c>
    </row>
    <row r="7" spans="1:9" ht="21" customHeight="1" x14ac:dyDescent="0.25">
      <c r="A7" s="25" t="s">
        <v>5</v>
      </c>
      <c r="B7" s="25" t="s">
        <v>125</v>
      </c>
      <c r="C7" s="26">
        <v>0.29094145883660999</v>
      </c>
      <c r="D7" s="26">
        <v>0.59967866755742805</v>
      </c>
      <c r="E7" s="26">
        <v>7.3488226909230805E-2</v>
      </c>
    </row>
    <row r="8" spans="1:9" ht="21" customHeight="1" x14ac:dyDescent="0.25">
      <c r="A8" s="25" t="s">
        <v>6</v>
      </c>
      <c r="B8" s="25" t="s">
        <v>127</v>
      </c>
      <c r="C8" s="26">
        <v>0.42123830675396001</v>
      </c>
      <c r="D8" s="26">
        <v>0.37069258685302803</v>
      </c>
      <c r="E8" s="26">
        <v>9.5342329590066596E-2</v>
      </c>
    </row>
    <row r="9" spans="1:9" ht="21" customHeight="1" x14ac:dyDescent="0.25">
      <c r="A9" s="25" t="s">
        <v>7</v>
      </c>
      <c r="B9" s="25" t="s">
        <v>128</v>
      </c>
      <c r="C9" s="26">
        <v>0.341598097545049</v>
      </c>
      <c r="D9" s="26">
        <v>0.56215194395094803</v>
      </c>
      <c r="E9" s="26">
        <v>0.14353615871897801</v>
      </c>
    </row>
    <row r="10" spans="1:9" ht="21" customHeight="1" x14ac:dyDescent="0.25">
      <c r="A10" s="25" t="s">
        <v>8</v>
      </c>
      <c r="B10" s="25" t="s">
        <v>129</v>
      </c>
      <c r="C10" s="26">
        <v>0.53540423819190297</v>
      </c>
      <c r="D10" s="26">
        <v>0.49135955381065999</v>
      </c>
      <c r="E10" s="26">
        <v>0.17238042546294299</v>
      </c>
    </row>
    <row r="11" spans="1:9" ht="21" customHeight="1" x14ac:dyDescent="0.25">
      <c r="A11" s="25" t="s">
        <v>9</v>
      </c>
      <c r="B11" s="25" t="s">
        <v>130</v>
      </c>
      <c r="C11" s="26">
        <v>0.33515297060063998</v>
      </c>
      <c r="D11" s="26">
        <v>0.55457738759652897</v>
      </c>
      <c r="E11" s="26">
        <v>0.18020010126289501</v>
      </c>
    </row>
    <row r="12" spans="1:9" ht="21" customHeight="1" x14ac:dyDescent="0.25">
      <c r="A12" s="25" t="s">
        <v>10</v>
      </c>
      <c r="B12" s="25" t="s">
        <v>131</v>
      </c>
      <c r="C12" s="26">
        <v>0.49376605232607101</v>
      </c>
      <c r="D12" s="26">
        <v>0.30974610350206599</v>
      </c>
      <c r="E12" s="26">
        <v>8.9762909173202204E-2</v>
      </c>
      <c r="I12" t="s">
        <v>149</v>
      </c>
    </row>
    <row r="13" spans="1:9" ht="21" customHeight="1" x14ac:dyDescent="0.25">
      <c r="A13" s="25" t="s">
        <v>11</v>
      </c>
      <c r="B13" s="25" t="s">
        <v>125</v>
      </c>
      <c r="C13" s="26">
        <v>0.29094145883660999</v>
      </c>
      <c r="D13" s="26">
        <v>0.59967866755742805</v>
      </c>
      <c r="E13" s="26">
        <v>7.3488226909230805E-2</v>
      </c>
    </row>
    <row r="14" spans="1:9" ht="25.5" customHeight="1" x14ac:dyDescent="0.25">
      <c r="A14" s="25" t="s">
        <v>12</v>
      </c>
      <c r="B14" s="25" t="s">
        <v>145</v>
      </c>
      <c r="C14" s="26">
        <v>0.38850000000000001</v>
      </c>
      <c r="D14" s="26">
        <v>0.50949999999999995</v>
      </c>
      <c r="E14" s="26">
        <v>0.13880000000000001</v>
      </c>
    </row>
    <row r="15" spans="1:9" ht="21" customHeight="1" x14ac:dyDescent="0.25">
      <c r="A15" s="25" t="s">
        <v>13</v>
      </c>
      <c r="B15" s="25" t="s">
        <v>128</v>
      </c>
      <c r="C15" s="26">
        <v>0.341598097545049</v>
      </c>
      <c r="D15" s="26">
        <v>0.56215194395094803</v>
      </c>
      <c r="E15" s="26">
        <v>0.14353615871897801</v>
      </c>
    </row>
    <row r="16" spans="1:9" ht="21" customHeight="1" x14ac:dyDescent="0.25">
      <c r="A16" s="25" t="s">
        <v>14</v>
      </c>
      <c r="B16" s="25" t="s">
        <v>132</v>
      </c>
      <c r="C16" s="26">
        <v>0.36793896308600099</v>
      </c>
      <c r="D16" s="26">
        <v>0.68790327321381395</v>
      </c>
      <c r="E16" s="26">
        <v>0.23114689522274101</v>
      </c>
    </row>
    <row r="17" spans="1:5" ht="21" customHeight="1" x14ac:dyDescent="0.25">
      <c r="A17" s="25" t="s">
        <v>15</v>
      </c>
      <c r="B17" s="25" t="s">
        <v>132</v>
      </c>
      <c r="C17" s="26">
        <v>0.36793896308600099</v>
      </c>
      <c r="D17" s="26">
        <v>0.68790327321381395</v>
      </c>
      <c r="E17" s="26">
        <v>0.23114689522274101</v>
      </c>
    </row>
    <row r="18" spans="1:5" ht="21" customHeight="1" x14ac:dyDescent="0.25">
      <c r="A18" s="25" t="s">
        <v>16</v>
      </c>
      <c r="B18" s="25" t="s">
        <v>132</v>
      </c>
      <c r="C18" s="26">
        <v>0.36793896308600099</v>
      </c>
      <c r="D18" s="26">
        <v>0.68790327321381395</v>
      </c>
      <c r="E18" s="26">
        <v>0.23114689522274101</v>
      </c>
    </row>
    <row r="19" spans="1:5" ht="21" customHeight="1" x14ac:dyDescent="0.25">
      <c r="A19" s="25" t="s">
        <v>17</v>
      </c>
      <c r="B19" s="25" t="s">
        <v>132</v>
      </c>
      <c r="C19" s="26">
        <v>0.36793896308600099</v>
      </c>
      <c r="D19" s="26">
        <v>0.68790327321381395</v>
      </c>
      <c r="E19" s="26">
        <v>0.23114689522274101</v>
      </c>
    </row>
    <row r="20" spans="1:5" ht="21" customHeight="1" x14ac:dyDescent="0.25">
      <c r="A20" s="25" t="s">
        <v>18</v>
      </c>
      <c r="B20" s="25" t="s">
        <v>133</v>
      </c>
      <c r="C20" s="26">
        <v>0.42214295068552099</v>
      </c>
      <c r="D20" s="26">
        <v>0.59834647066616398</v>
      </c>
      <c r="E20" s="26">
        <v>0.202657935547957</v>
      </c>
    </row>
    <row r="21" spans="1:5" ht="21" customHeight="1" x14ac:dyDescent="0.25">
      <c r="A21" s="25" t="s">
        <v>19</v>
      </c>
      <c r="B21" s="25" t="s">
        <v>125</v>
      </c>
      <c r="C21" s="26">
        <v>0.29094145883660999</v>
      </c>
      <c r="D21" s="26">
        <v>0.59967866755742805</v>
      </c>
      <c r="E21" s="26">
        <v>7.3488226909230805E-2</v>
      </c>
    </row>
    <row r="22" spans="1:5" ht="21" customHeight="1" x14ac:dyDescent="0.25">
      <c r="A22" s="25" t="s">
        <v>20</v>
      </c>
      <c r="B22" s="25" t="s">
        <v>129</v>
      </c>
      <c r="C22" s="26">
        <v>0.53540423819190297</v>
      </c>
      <c r="D22" s="26">
        <v>0.49135955381065999</v>
      </c>
      <c r="E22" s="26">
        <v>0.17238042546294299</v>
      </c>
    </row>
    <row r="23" spans="1:5" ht="21" customHeight="1" x14ac:dyDescent="0.25">
      <c r="A23" s="25" t="s">
        <v>21</v>
      </c>
      <c r="B23" s="25" t="s">
        <v>130</v>
      </c>
      <c r="C23" s="26">
        <v>0.33515297060063998</v>
      </c>
      <c r="D23" s="26">
        <v>0.55457738759652897</v>
      </c>
      <c r="E23" s="26">
        <v>0.18020010126289501</v>
      </c>
    </row>
    <row r="24" spans="1:5" ht="21" customHeight="1" x14ac:dyDescent="0.25">
      <c r="A24" s="25" t="s">
        <v>22</v>
      </c>
      <c r="B24" s="25" t="s">
        <v>129</v>
      </c>
      <c r="C24" s="26">
        <v>0.53540423819190297</v>
      </c>
      <c r="D24" s="26">
        <v>0.49135955381065999</v>
      </c>
      <c r="E24" s="26">
        <v>0.17238042546294299</v>
      </c>
    </row>
    <row r="25" spans="1:5" ht="21" customHeight="1" x14ac:dyDescent="0.25">
      <c r="A25" s="25" t="s">
        <v>23</v>
      </c>
      <c r="B25" s="25" t="s">
        <v>134</v>
      </c>
      <c r="C25" s="26">
        <v>0.30543330216426101</v>
      </c>
      <c r="D25" s="26">
        <v>0.61767267157064898</v>
      </c>
      <c r="E25" s="26">
        <v>0.126801981381476</v>
      </c>
    </row>
    <row r="26" spans="1:5" ht="21" customHeight="1" x14ac:dyDescent="0.25">
      <c r="A26" s="25" t="s">
        <v>24</v>
      </c>
      <c r="B26" s="25" t="s">
        <v>134</v>
      </c>
      <c r="C26" s="26">
        <v>0.30543330216426101</v>
      </c>
      <c r="D26" s="26">
        <v>0.61767267157064898</v>
      </c>
      <c r="E26" s="26">
        <v>0.126801981381476</v>
      </c>
    </row>
    <row r="27" spans="1:5" ht="21" customHeight="1" x14ac:dyDescent="0.25">
      <c r="A27" s="25" t="s">
        <v>25</v>
      </c>
      <c r="B27" s="25" t="s">
        <v>125</v>
      </c>
      <c r="C27" s="26">
        <v>0.29094145883660999</v>
      </c>
      <c r="D27" s="26">
        <v>0.59967866755742805</v>
      </c>
      <c r="E27" s="26">
        <v>7.3488226909230805E-2</v>
      </c>
    </row>
    <row r="28" spans="1:5" ht="21" customHeight="1" x14ac:dyDescent="0.25">
      <c r="A28" s="25" t="s">
        <v>26</v>
      </c>
      <c r="B28" s="25" t="s">
        <v>132</v>
      </c>
      <c r="C28" s="26">
        <v>0.36793896308600099</v>
      </c>
      <c r="D28" s="26">
        <v>0.68790327321381395</v>
      </c>
      <c r="E28" s="26">
        <v>0.23114689522274101</v>
      </c>
    </row>
    <row r="29" spans="1:5" ht="21" customHeight="1" x14ac:dyDescent="0.25">
      <c r="A29" s="25" t="s">
        <v>27</v>
      </c>
      <c r="B29" s="25" t="s">
        <v>128</v>
      </c>
      <c r="C29" s="26">
        <v>0.341598097545049</v>
      </c>
      <c r="D29" s="26">
        <v>0.56215194395094803</v>
      </c>
      <c r="E29" s="26">
        <v>0.14353615871897801</v>
      </c>
    </row>
    <row r="30" spans="1:5" ht="21" customHeight="1" x14ac:dyDescent="0.25">
      <c r="A30" s="25" t="s">
        <v>28</v>
      </c>
      <c r="B30" s="25" t="s">
        <v>132</v>
      </c>
      <c r="C30" s="26">
        <v>0.36793896308600099</v>
      </c>
      <c r="D30" s="26">
        <v>0.68790327321381395</v>
      </c>
      <c r="E30" s="26">
        <v>0.23114689522274101</v>
      </c>
    </row>
    <row r="31" spans="1:5" ht="21" customHeight="1" x14ac:dyDescent="0.25">
      <c r="A31" s="25" t="s">
        <v>29</v>
      </c>
      <c r="B31" s="25" t="s">
        <v>128</v>
      </c>
      <c r="C31" s="26">
        <v>0.341598097545049</v>
      </c>
      <c r="D31" s="26">
        <v>0.56215194395094803</v>
      </c>
      <c r="E31" s="26">
        <v>0.14353615871897801</v>
      </c>
    </row>
    <row r="32" spans="1:5" ht="21" customHeight="1" x14ac:dyDescent="0.25">
      <c r="A32" s="25" t="s">
        <v>30</v>
      </c>
      <c r="B32" s="25" t="s">
        <v>129</v>
      </c>
      <c r="C32" s="26">
        <v>0.53540423819190297</v>
      </c>
      <c r="D32" s="26">
        <v>0.49135955381065999</v>
      </c>
      <c r="E32" s="26">
        <v>0.17238042546294299</v>
      </c>
    </row>
    <row r="33" spans="1:5" ht="21" customHeight="1" x14ac:dyDescent="0.25">
      <c r="A33" s="25" t="s">
        <v>31</v>
      </c>
      <c r="B33" s="25" t="s">
        <v>130</v>
      </c>
      <c r="C33" s="26">
        <v>0.33515297060063998</v>
      </c>
      <c r="D33" s="26">
        <v>0.55457738759652897</v>
      </c>
      <c r="E33" s="26">
        <v>0.18020010126289501</v>
      </c>
    </row>
    <row r="34" spans="1:5" ht="21" customHeight="1" x14ac:dyDescent="0.25">
      <c r="A34" s="25" t="s">
        <v>32</v>
      </c>
      <c r="B34" s="25" t="s">
        <v>126</v>
      </c>
      <c r="C34" s="26">
        <v>0.46998560491161601</v>
      </c>
      <c r="D34" s="26">
        <v>0.70350195592961995</v>
      </c>
      <c r="E34" s="26">
        <v>0.30997619969780998</v>
      </c>
    </row>
    <row r="35" spans="1:5" ht="21" customHeight="1" x14ac:dyDescent="0.25">
      <c r="A35" s="25" t="s">
        <v>33</v>
      </c>
      <c r="B35" s="25" t="s">
        <v>129</v>
      </c>
      <c r="C35" s="26">
        <v>0.53540423819190297</v>
      </c>
      <c r="D35" s="26">
        <v>0.49135955381065999</v>
      </c>
      <c r="E35" s="26">
        <v>0.17238042546294299</v>
      </c>
    </row>
    <row r="36" spans="1:5" ht="21" customHeight="1" x14ac:dyDescent="0.25">
      <c r="A36" s="25" t="s">
        <v>34</v>
      </c>
      <c r="B36" s="25" t="s">
        <v>133</v>
      </c>
      <c r="C36" s="26">
        <v>0.42214295068552099</v>
      </c>
      <c r="D36" s="26">
        <v>0.59834647066616398</v>
      </c>
      <c r="E36" s="26">
        <v>0.202657935547957</v>
      </c>
    </row>
    <row r="37" spans="1:5" ht="21" customHeight="1" x14ac:dyDescent="0.25">
      <c r="A37" s="25" t="s">
        <v>35</v>
      </c>
      <c r="B37" s="25" t="s">
        <v>132</v>
      </c>
      <c r="C37" s="26">
        <v>0.36793896308600099</v>
      </c>
      <c r="D37" s="26">
        <v>0.68790327321381395</v>
      </c>
      <c r="E37" s="26">
        <v>0.23114689522274101</v>
      </c>
    </row>
    <row r="38" spans="1:5" ht="21" customHeight="1" x14ac:dyDescent="0.25">
      <c r="A38" s="25" t="s">
        <v>36</v>
      </c>
      <c r="B38" s="25" t="s">
        <v>132</v>
      </c>
      <c r="C38" s="26">
        <v>0.36793896308600099</v>
      </c>
      <c r="D38" s="26">
        <v>0.68790327321381395</v>
      </c>
      <c r="E38" s="26">
        <v>0.23114689522274101</v>
      </c>
    </row>
    <row r="39" spans="1:5" ht="21" customHeight="1" x14ac:dyDescent="0.25">
      <c r="A39" s="25" t="s">
        <v>37</v>
      </c>
      <c r="B39" s="25" t="s">
        <v>135</v>
      </c>
      <c r="C39" s="26">
        <v>0.32979562577588301</v>
      </c>
      <c r="D39" s="26">
        <v>0.70134788343100596</v>
      </c>
      <c r="E39" s="26">
        <v>0.19108968911777099</v>
      </c>
    </row>
    <row r="40" spans="1:5" ht="21" customHeight="1" x14ac:dyDescent="0.25">
      <c r="A40" s="25" t="s">
        <v>38</v>
      </c>
      <c r="B40" s="25" t="s">
        <v>136</v>
      </c>
      <c r="C40" s="26">
        <v>0.36014964265104599</v>
      </c>
      <c r="D40" s="26">
        <v>0.44031688742612402</v>
      </c>
      <c r="E40" s="26">
        <v>9.0146348697449502E-2</v>
      </c>
    </row>
    <row r="41" spans="1:5" ht="21" customHeight="1" x14ac:dyDescent="0.25">
      <c r="A41" s="25" t="s">
        <v>39</v>
      </c>
      <c r="B41" s="25" t="s">
        <v>130</v>
      </c>
      <c r="C41" s="26">
        <v>0.33515297060063998</v>
      </c>
      <c r="D41" s="26">
        <v>0.55457738759652897</v>
      </c>
      <c r="E41" s="26">
        <v>0.18020010126289501</v>
      </c>
    </row>
    <row r="42" spans="1:5" ht="30.75" customHeight="1" x14ac:dyDescent="0.25">
      <c r="A42" s="25" t="s">
        <v>40</v>
      </c>
      <c r="B42" s="25" t="s">
        <v>145</v>
      </c>
      <c r="C42" s="26">
        <v>0.38850000000000001</v>
      </c>
      <c r="D42" s="26">
        <v>0.50949999999999995</v>
      </c>
      <c r="E42" s="26">
        <v>0.13880000000000001</v>
      </c>
    </row>
    <row r="43" spans="1:5" ht="21" customHeight="1" x14ac:dyDescent="0.25">
      <c r="A43" s="25" t="s">
        <v>41</v>
      </c>
      <c r="B43" s="25" t="s">
        <v>129</v>
      </c>
      <c r="C43" s="26">
        <v>0.53540423819190297</v>
      </c>
      <c r="D43" s="26">
        <v>0.49135955381065999</v>
      </c>
      <c r="E43" s="26">
        <v>0.17238042546294299</v>
      </c>
    </row>
    <row r="44" spans="1:5" ht="21" customHeight="1" x14ac:dyDescent="0.25">
      <c r="A44" s="25" t="s">
        <v>42</v>
      </c>
      <c r="B44" s="25" t="s">
        <v>125</v>
      </c>
      <c r="C44" s="26">
        <v>0.29094145883660999</v>
      </c>
      <c r="D44" s="26">
        <v>0.59967866755742805</v>
      </c>
      <c r="E44" s="26">
        <v>7.3488226909230805E-2</v>
      </c>
    </row>
    <row r="45" spans="1:5" ht="21" customHeight="1" x14ac:dyDescent="0.25">
      <c r="A45" s="25" t="s">
        <v>43</v>
      </c>
      <c r="B45" s="25" t="s">
        <v>132</v>
      </c>
      <c r="C45" s="26">
        <v>0.36793896308600099</v>
      </c>
      <c r="D45" s="26">
        <v>0.68790327321381395</v>
      </c>
      <c r="E45" s="26">
        <v>0.23114689522274101</v>
      </c>
    </row>
    <row r="46" spans="1:5" ht="21" customHeight="1" x14ac:dyDescent="0.25">
      <c r="A46" s="25" t="s">
        <v>44</v>
      </c>
      <c r="B46" s="25" t="s">
        <v>133</v>
      </c>
      <c r="C46" s="26">
        <v>0.42214295068552099</v>
      </c>
      <c r="D46" s="26">
        <v>0.59834647066616398</v>
      </c>
      <c r="E46" s="26">
        <v>0.202657935547957</v>
      </c>
    </row>
    <row r="47" spans="1:5" ht="21" customHeight="1" x14ac:dyDescent="0.25">
      <c r="A47" s="25" t="s">
        <v>45</v>
      </c>
      <c r="B47" s="25" t="s">
        <v>135</v>
      </c>
      <c r="C47" s="26">
        <v>0.32979562577588301</v>
      </c>
      <c r="D47" s="26">
        <v>0.70134788343100596</v>
      </c>
      <c r="E47" s="26">
        <v>0.19108968911777099</v>
      </c>
    </row>
    <row r="48" spans="1:5" ht="21" customHeight="1" x14ac:dyDescent="0.25">
      <c r="A48" s="25" t="s">
        <v>46</v>
      </c>
      <c r="B48" s="25" t="s">
        <v>128</v>
      </c>
      <c r="C48" s="26">
        <v>0.341598097545049</v>
      </c>
      <c r="D48" s="26">
        <v>0.56215194395094803</v>
      </c>
      <c r="E48" s="26">
        <v>0.14353615871897801</v>
      </c>
    </row>
    <row r="49" spans="1:5" ht="21" customHeight="1" x14ac:dyDescent="0.25">
      <c r="A49" s="25" t="s">
        <v>47</v>
      </c>
      <c r="B49" s="25" t="s">
        <v>129</v>
      </c>
      <c r="C49" s="26">
        <v>0.53540423819190297</v>
      </c>
      <c r="D49" s="26">
        <v>0.49135955381065999</v>
      </c>
      <c r="E49" s="26">
        <v>0.17238042546294299</v>
      </c>
    </row>
    <row r="50" spans="1:5" ht="21" customHeight="1" x14ac:dyDescent="0.25">
      <c r="A50" s="25" t="s">
        <v>48</v>
      </c>
      <c r="B50" s="25" t="s">
        <v>133</v>
      </c>
      <c r="C50" s="26">
        <v>0.42214295068552099</v>
      </c>
      <c r="D50" s="26">
        <v>0.59834647066616398</v>
      </c>
      <c r="E50" s="26">
        <v>0.202657935547957</v>
      </c>
    </row>
    <row r="51" spans="1:5" ht="21" customHeight="1" x14ac:dyDescent="0.25">
      <c r="A51" s="25" t="s">
        <v>49</v>
      </c>
      <c r="B51" s="25" t="s">
        <v>136</v>
      </c>
      <c r="C51" s="26">
        <v>0.36014964265104599</v>
      </c>
      <c r="D51" s="26">
        <v>0.44031688742612402</v>
      </c>
      <c r="E51" s="26">
        <v>9.0146348697449502E-2</v>
      </c>
    </row>
    <row r="52" spans="1:5" ht="21" customHeight="1" x14ac:dyDescent="0.25">
      <c r="A52" s="25" t="s">
        <v>50</v>
      </c>
      <c r="B52" s="25" t="s">
        <v>134</v>
      </c>
      <c r="C52" s="26">
        <v>0.30543330216426101</v>
      </c>
      <c r="D52" s="26">
        <v>0.61767267157064898</v>
      </c>
      <c r="E52" s="26">
        <v>0.126801981381476</v>
      </c>
    </row>
    <row r="53" spans="1:5" ht="21" customHeight="1" x14ac:dyDescent="0.25">
      <c r="A53" s="25" t="s">
        <v>51</v>
      </c>
      <c r="B53" s="25" t="s">
        <v>133</v>
      </c>
      <c r="C53" s="26">
        <v>0.42214295068552099</v>
      </c>
      <c r="D53" s="26">
        <v>0.59834647066616398</v>
      </c>
      <c r="E53" s="26">
        <v>0.202657935547957</v>
      </c>
    </row>
    <row r="54" spans="1:5" ht="21" customHeight="1" x14ac:dyDescent="0.25">
      <c r="A54" s="25" t="s">
        <v>52</v>
      </c>
      <c r="B54" s="25" t="s">
        <v>128</v>
      </c>
      <c r="C54" s="26">
        <v>0.341598097545049</v>
      </c>
      <c r="D54" s="26">
        <v>0.56215194395094803</v>
      </c>
      <c r="E54" s="26">
        <v>0.14353615871897801</v>
      </c>
    </row>
    <row r="55" spans="1:5" ht="21" customHeight="1" x14ac:dyDescent="0.25">
      <c r="A55" s="25" t="s">
        <v>146</v>
      </c>
      <c r="B55" s="25" t="s">
        <v>140</v>
      </c>
      <c r="C55" s="26">
        <v>0.38850000000000001</v>
      </c>
      <c r="D55" s="26">
        <v>0.50949999999999995</v>
      </c>
      <c r="E55" s="26">
        <v>0.13880000000000001</v>
      </c>
    </row>
    <row r="56" spans="1:5" ht="71.25" customHeight="1" x14ac:dyDescent="0.25">
      <c r="A56" s="316" t="s">
        <v>161</v>
      </c>
      <c r="B56" s="316"/>
      <c r="C56" s="316"/>
      <c r="D56" s="316"/>
      <c r="E56" s="316"/>
    </row>
    <row r="57" spans="1:5" ht="15.9" customHeight="1" x14ac:dyDescent="0.25">
      <c r="A57" s="13"/>
    </row>
  </sheetData>
  <sheetProtection algorithmName="SHA-512" hashValue="OdrY6Mfi3iCtrcD+wwShr4Igh1b4IqOFcKG+Vq1dAFeYYXn1cQxqyyg7Lxs2apD1xlYDr5LR6pa3BZoo0Ddc2g==" saltValue="XqLeMDAfEgbq/tLlLnnLLw==" spinCount="100000" sheet="1" objects="1" scenarios="1"/>
  <mergeCells count="3">
    <mergeCell ref="A2:E2"/>
    <mergeCell ref="A56:E56"/>
    <mergeCell ref="A1:E1"/>
  </mergeCells>
  <printOptions horizontalCentered="1" verticalCentered="1"/>
  <pageMargins left="0.45" right="0.45" top="0.5" bottom="0.5" header="0.05" footer="0.55000000000000004"/>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topLeftCell="A43" workbookViewId="0">
      <selection activeCell="B44" sqref="B44:D51"/>
    </sheetView>
  </sheetViews>
  <sheetFormatPr defaultRowHeight="13.8" x14ac:dyDescent="0.3"/>
  <cols>
    <col min="1" max="1" width="17.109375" style="3" customWidth="1"/>
    <col min="2" max="2" width="20.44140625" style="18" customWidth="1"/>
    <col min="3" max="3" width="16.6640625" style="14" customWidth="1"/>
    <col min="4" max="4" width="18.6640625" style="14" customWidth="1"/>
    <col min="5" max="5" width="17.33203125" style="14" customWidth="1"/>
    <col min="6" max="12" width="9.109375" style="12"/>
  </cols>
  <sheetData>
    <row r="1" spans="1:12" ht="33" customHeight="1" x14ac:dyDescent="0.3">
      <c r="A1" s="318" t="s">
        <v>162</v>
      </c>
      <c r="B1" s="318"/>
      <c r="C1" s="318"/>
      <c r="D1" s="318"/>
      <c r="E1" s="318"/>
    </row>
    <row r="2" spans="1:12" ht="35.25" customHeight="1" x14ac:dyDescent="0.3">
      <c r="A2" s="315" t="s">
        <v>150</v>
      </c>
      <c r="B2" s="315"/>
      <c r="C2" s="315"/>
      <c r="D2" s="315"/>
      <c r="E2" s="315"/>
    </row>
    <row r="3" spans="1:12" s="17" customFormat="1" ht="52.5" customHeight="1" x14ac:dyDescent="0.25">
      <c r="A3" s="23" t="s">
        <v>1</v>
      </c>
      <c r="B3" s="23" t="s">
        <v>137</v>
      </c>
      <c r="C3" s="29" t="s">
        <v>151</v>
      </c>
      <c r="D3" s="29" t="s">
        <v>152</v>
      </c>
      <c r="E3" s="29" t="s">
        <v>153</v>
      </c>
      <c r="F3" s="15"/>
      <c r="G3" s="15"/>
      <c r="H3" s="15"/>
      <c r="I3" s="15"/>
      <c r="J3" s="15"/>
      <c r="K3" s="15"/>
      <c r="L3" s="15"/>
    </row>
    <row r="4" spans="1:12" ht="18" customHeight="1" x14ac:dyDescent="0.3">
      <c r="A4" s="27" t="s">
        <v>76</v>
      </c>
      <c r="B4" s="25" t="s">
        <v>125</v>
      </c>
      <c r="C4" s="28">
        <v>2.0270000000000001</v>
      </c>
      <c r="D4" s="28">
        <v>1.6830000000000001</v>
      </c>
      <c r="E4" s="28">
        <v>0.20950590897468099</v>
      </c>
    </row>
    <row r="5" spans="1:12" ht="27" customHeight="1" x14ac:dyDescent="0.3">
      <c r="A5" s="27" t="s">
        <v>77</v>
      </c>
      <c r="B5" s="25" t="s">
        <v>138</v>
      </c>
      <c r="C5" s="28">
        <v>2.0649999999999999</v>
      </c>
      <c r="D5" s="28">
        <v>1.6910000000000001</v>
      </c>
      <c r="E5" s="28">
        <v>0.29282826825619501</v>
      </c>
    </row>
    <row r="6" spans="1:12" ht="18" customHeight="1" x14ac:dyDescent="0.3">
      <c r="A6" s="27" t="s">
        <v>78</v>
      </c>
      <c r="B6" s="25" t="s">
        <v>126</v>
      </c>
      <c r="C6" s="28">
        <v>2.415</v>
      </c>
      <c r="D6" s="28">
        <v>1.9590000000000001</v>
      </c>
      <c r="E6" s="28">
        <v>0.59183838590544502</v>
      </c>
    </row>
    <row r="7" spans="1:12" ht="18" customHeight="1" x14ac:dyDescent="0.3">
      <c r="A7" s="27" t="s">
        <v>79</v>
      </c>
      <c r="B7" s="25" t="s">
        <v>125</v>
      </c>
      <c r="C7" s="28">
        <v>2.0270000000000001</v>
      </c>
      <c r="D7" s="28">
        <v>1.6830000000000001</v>
      </c>
      <c r="E7" s="28">
        <v>0.20950590897468099</v>
      </c>
    </row>
    <row r="8" spans="1:12" ht="18" customHeight="1" x14ac:dyDescent="0.3">
      <c r="A8" s="27" t="s">
        <v>62</v>
      </c>
      <c r="B8" s="25" t="s">
        <v>127</v>
      </c>
      <c r="C8" s="28">
        <v>2.0299999999999998</v>
      </c>
      <c r="D8" s="28">
        <v>1.615</v>
      </c>
      <c r="E8" s="28">
        <v>0.32033208242532701</v>
      </c>
    </row>
    <row r="9" spans="1:12" ht="18" customHeight="1" x14ac:dyDescent="0.3">
      <c r="A9" s="27" t="s">
        <v>80</v>
      </c>
      <c r="B9" s="25" t="s">
        <v>128</v>
      </c>
      <c r="C9" s="28">
        <v>2.157</v>
      </c>
      <c r="D9" s="28">
        <v>1.8069999999999999</v>
      </c>
      <c r="E9" s="28">
        <v>0.28774350226067802</v>
      </c>
    </row>
    <row r="10" spans="1:12" ht="18" customHeight="1" x14ac:dyDescent="0.3">
      <c r="A10" s="27" t="s">
        <v>81</v>
      </c>
      <c r="B10" s="25" t="s">
        <v>129</v>
      </c>
      <c r="C10" s="28">
        <v>2.04</v>
      </c>
      <c r="D10" s="28">
        <v>1.9970000000000001</v>
      </c>
      <c r="E10" s="28">
        <v>0.26800000000000002</v>
      </c>
    </row>
    <row r="11" spans="1:12" ht="18" customHeight="1" x14ac:dyDescent="0.3">
      <c r="A11" s="27" t="s">
        <v>82</v>
      </c>
      <c r="B11" s="25" t="s">
        <v>130</v>
      </c>
      <c r="C11" s="28">
        <v>2.0680000000000001</v>
      </c>
      <c r="D11" s="28">
        <v>1.653</v>
      </c>
      <c r="E11" s="28">
        <v>0.14070110975828301</v>
      </c>
    </row>
    <row r="12" spans="1:12" ht="18" customHeight="1" x14ac:dyDescent="0.3">
      <c r="A12" s="27" t="s">
        <v>83</v>
      </c>
      <c r="B12" s="25" t="s">
        <v>131</v>
      </c>
      <c r="C12" s="28">
        <v>2.2250000000000001</v>
      </c>
      <c r="D12" s="28">
        <v>1.78</v>
      </c>
      <c r="E12" s="28">
        <v>0.44580650617878198</v>
      </c>
    </row>
    <row r="13" spans="1:12" ht="18" customHeight="1" x14ac:dyDescent="0.3">
      <c r="A13" s="27" t="s">
        <v>84</v>
      </c>
      <c r="B13" s="25" t="s">
        <v>125</v>
      </c>
      <c r="C13" s="28">
        <v>2.0270000000000001</v>
      </c>
      <c r="D13" s="28">
        <v>1.6830000000000001</v>
      </c>
      <c r="E13" s="28">
        <v>0.20950590897468099</v>
      </c>
    </row>
    <row r="14" spans="1:12" ht="28.5" customHeight="1" x14ac:dyDescent="0.3">
      <c r="A14" s="27" t="s">
        <v>85</v>
      </c>
      <c r="B14" s="25" t="s">
        <v>138</v>
      </c>
      <c r="C14" s="28">
        <v>2.0649999999999999</v>
      </c>
      <c r="D14" s="28">
        <v>1.6910000000000001</v>
      </c>
      <c r="E14" s="28">
        <v>0.29282826825619501</v>
      </c>
    </row>
    <row r="15" spans="1:12" ht="18" customHeight="1" x14ac:dyDescent="0.3">
      <c r="A15" s="27" t="s">
        <v>86</v>
      </c>
      <c r="B15" s="25" t="s">
        <v>128</v>
      </c>
      <c r="C15" s="28">
        <v>2.157</v>
      </c>
      <c r="D15" s="28">
        <v>1.8069999999999999</v>
      </c>
      <c r="E15" s="28">
        <v>0.28774350226067802</v>
      </c>
    </row>
    <row r="16" spans="1:12" ht="18" customHeight="1" x14ac:dyDescent="0.3">
      <c r="A16" s="27" t="s">
        <v>87</v>
      </c>
      <c r="B16" s="25" t="s">
        <v>132</v>
      </c>
      <c r="C16" s="28">
        <v>1.736</v>
      </c>
      <c r="D16" s="28">
        <v>1.4710000000000001</v>
      </c>
      <c r="E16" s="28">
        <v>0.201798830508952</v>
      </c>
    </row>
    <row r="17" spans="1:5" ht="18" customHeight="1" x14ac:dyDescent="0.3">
      <c r="A17" s="27" t="s">
        <v>88</v>
      </c>
      <c r="B17" s="25" t="s">
        <v>132</v>
      </c>
      <c r="C17" s="28">
        <v>1.736</v>
      </c>
      <c r="D17" s="28">
        <v>1.4710000000000001</v>
      </c>
      <c r="E17" s="28">
        <v>0.201798830508952</v>
      </c>
    </row>
    <row r="18" spans="1:5" ht="18" customHeight="1" x14ac:dyDescent="0.3">
      <c r="A18" s="27" t="s">
        <v>89</v>
      </c>
      <c r="B18" s="25" t="s">
        <v>132</v>
      </c>
      <c r="C18" s="28">
        <v>1.736</v>
      </c>
      <c r="D18" s="28">
        <v>1.4710000000000001</v>
      </c>
      <c r="E18" s="28">
        <v>0.201798830508952</v>
      </c>
    </row>
    <row r="19" spans="1:5" ht="18" customHeight="1" x14ac:dyDescent="0.3">
      <c r="A19" s="27" t="s">
        <v>90</v>
      </c>
      <c r="B19" s="25" t="s">
        <v>132</v>
      </c>
      <c r="C19" s="28">
        <v>1.736</v>
      </c>
      <c r="D19" s="28">
        <v>1.4710000000000001</v>
      </c>
      <c r="E19" s="28">
        <v>0.201798830508952</v>
      </c>
    </row>
    <row r="20" spans="1:5" ht="18" customHeight="1" x14ac:dyDescent="0.3">
      <c r="A20" s="27" t="s">
        <v>91</v>
      </c>
      <c r="B20" s="25" t="s">
        <v>133</v>
      </c>
      <c r="C20" s="28">
        <v>2.077</v>
      </c>
      <c r="D20" s="28">
        <v>1.651</v>
      </c>
      <c r="E20" s="28">
        <v>0.17566977441786899</v>
      </c>
    </row>
    <row r="21" spans="1:5" ht="18" customHeight="1" x14ac:dyDescent="0.3">
      <c r="A21" s="27" t="s">
        <v>92</v>
      </c>
      <c r="B21" s="25" t="s">
        <v>125</v>
      </c>
      <c r="C21" s="28">
        <v>2.0270000000000001</v>
      </c>
      <c r="D21" s="28">
        <v>1.6830000000000001</v>
      </c>
      <c r="E21" s="28">
        <v>0.20950590897468099</v>
      </c>
    </row>
    <row r="22" spans="1:5" ht="18" customHeight="1" x14ac:dyDescent="0.3">
      <c r="A22" s="27" t="s">
        <v>93</v>
      </c>
      <c r="B22" s="25" t="s">
        <v>129</v>
      </c>
      <c r="C22" s="28">
        <v>2.04</v>
      </c>
      <c r="D22" s="28">
        <v>1.9970000000000001</v>
      </c>
      <c r="E22" s="28">
        <v>0.26800000000000002</v>
      </c>
    </row>
    <row r="23" spans="1:5" ht="18" customHeight="1" x14ac:dyDescent="0.3">
      <c r="A23" s="27" t="s">
        <v>94</v>
      </c>
      <c r="B23" s="25" t="s">
        <v>130</v>
      </c>
      <c r="C23" s="28">
        <v>2.0680000000000001</v>
      </c>
      <c r="D23" s="28">
        <v>1.653</v>
      </c>
      <c r="E23" s="28">
        <v>0.14070110975828301</v>
      </c>
    </row>
    <row r="24" spans="1:5" ht="18" customHeight="1" x14ac:dyDescent="0.3">
      <c r="A24" s="27" t="s">
        <v>95</v>
      </c>
      <c r="B24" s="25" t="s">
        <v>129</v>
      </c>
      <c r="C24" s="28">
        <v>2.04</v>
      </c>
      <c r="D24" s="28">
        <v>1.9970000000000001</v>
      </c>
      <c r="E24" s="28">
        <v>0.26800000000000002</v>
      </c>
    </row>
    <row r="25" spans="1:5" ht="18" customHeight="1" x14ac:dyDescent="0.3">
      <c r="A25" s="27" t="s">
        <v>96</v>
      </c>
      <c r="B25" s="25" t="s">
        <v>134</v>
      </c>
      <c r="C25" s="28">
        <v>2.2050000000000001</v>
      </c>
      <c r="D25" s="28">
        <v>1.8640000000000001</v>
      </c>
      <c r="E25" s="28">
        <v>0.311</v>
      </c>
    </row>
    <row r="26" spans="1:5" ht="18" customHeight="1" x14ac:dyDescent="0.3">
      <c r="A26" s="27" t="s">
        <v>97</v>
      </c>
      <c r="B26" s="25" t="s">
        <v>134</v>
      </c>
      <c r="C26" s="28">
        <v>2.2050000000000001</v>
      </c>
      <c r="D26" s="28">
        <v>1.8640000000000001</v>
      </c>
      <c r="E26" s="28">
        <v>0.311</v>
      </c>
    </row>
    <row r="27" spans="1:5" ht="18" customHeight="1" x14ac:dyDescent="0.3">
      <c r="A27" s="27" t="s">
        <v>98</v>
      </c>
      <c r="B27" s="25" t="s">
        <v>125</v>
      </c>
      <c r="C27" s="28">
        <v>2.0270000000000001</v>
      </c>
      <c r="D27" s="28">
        <v>1.6830000000000001</v>
      </c>
      <c r="E27" s="28">
        <v>0.20950590897468099</v>
      </c>
    </row>
    <row r="28" spans="1:5" ht="18" customHeight="1" x14ac:dyDescent="0.3">
      <c r="A28" s="27" t="s">
        <v>99</v>
      </c>
      <c r="B28" s="25" t="s">
        <v>132</v>
      </c>
      <c r="C28" s="28">
        <v>1.736</v>
      </c>
      <c r="D28" s="28">
        <v>1.4710000000000001</v>
      </c>
      <c r="E28" s="28">
        <v>0.201798830508952</v>
      </c>
    </row>
    <row r="29" spans="1:5" ht="18" customHeight="1" x14ac:dyDescent="0.3">
      <c r="A29" s="27" t="s">
        <v>100</v>
      </c>
      <c r="B29" s="25" t="s">
        <v>128</v>
      </c>
      <c r="C29" s="28">
        <v>2.157</v>
      </c>
      <c r="D29" s="28">
        <v>1.8069999999999999</v>
      </c>
      <c r="E29" s="28">
        <v>0.28774350226067802</v>
      </c>
    </row>
    <row r="30" spans="1:5" ht="18" customHeight="1" x14ac:dyDescent="0.3">
      <c r="A30" s="27" t="s">
        <v>101</v>
      </c>
      <c r="B30" s="25" t="s">
        <v>132</v>
      </c>
      <c r="C30" s="28">
        <v>1.736</v>
      </c>
      <c r="D30" s="28">
        <v>1.4710000000000001</v>
      </c>
      <c r="E30" s="28">
        <v>0.201798830508952</v>
      </c>
    </row>
    <row r="31" spans="1:5" ht="18" customHeight="1" x14ac:dyDescent="0.3">
      <c r="A31" s="27" t="s">
        <v>102</v>
      </c>
      <c r="B31" s="25" t="s">
        <v>128</v>
      </c>
      <c r="C31" s="28">
        <v>2.157</v>
      </c>
      <c r="D31" s="28">
        <v>1.8069999999999999</v>
      </c>
      <c r="E31" s="28">
        <v>0.28774350226067802</v>
      </c>
    </row>
    <row r="32" spans="1:5" ht="18" customHeight="1" x14ac:dyDescent="0.3">
      <c r="A32" s="27" t="s">
        <v>103</v>
      </c>
      <c r="B32" s="25" t="s">
        <v>129</v>
      </c>
      <c r="C32" s="28">
        <v>2.04</v>
      </c>
      <c r="D32" s="28">
        <v>1.9970000000000001</v>
      </c>
      <c r="E32" s="28">
        <v>0.26800000000000002</v>
      </c>
    </row>
    <row r="33" spans="1:5" ht="18" customHeight="1" x14ac:dyDescent="0.3">
      <c r="A33" s="27" t="s">
        <v>104</v>
      </c>
      <c r="B33" s="25" t="s">
        <v>130</v>
      </c>
      <c r="C33" s="28">
        <v>2.0680000000000001</v>
      </c>
      <c r="D33" s="28">
        <v>1.653</v>
      </c>
      <c r="E33" s="28">
        <v>0.14070110975828301</v>
      </c>
    </row>
    <row r="34" spans="1:5" ht="18" customHeight="1" x14ac:dyDescent="0.3">
      <c r="A34" s="27" t="s">
        <v>105</v>
      </c>
      <c r="B34" s="25" t="s">
        <v>126</v>
      </c>
      <c r="C34" s="28">
        <v>2.415</v>
      </c>
      <c r="D34" s="28">
        <v>1.9590000000000001</v>
      </c>
      <c r="E34" s="28">
        <v>0.59183838590544502</v>
      </c>
    </row>
    <row r="35" spans="1:5" ht="18" customHeight="1" x14ac:dyDescent="0.3">
      <c r="A35" s="27" t="s">
        <v>106</v>
      </c>
      <c r="B35" s="25" t="s">
        <v>129</v>
      </c>
      <c r="C35" s="28">
        <v>2.04</v>
      </c>
      <c r="D35" s="28">
        <v>1.9970000000000001</v>
      </c>
      <c r="E35" s="28">
        <v>0.26800000000000002</v>
      </c>
    </row>
    <row r="36" spans="1:5" ht="18" customHeight="1" x14ac:dyDescent="0.3">
      <c r="A36" s="27" t="s">
        <v>107</v>
      </c>
      <c r="B36" s="25" t="s">
        <v>133</v>
      </c>
      <c r="C36" s="28">
        <v>2.077</v>
      </c>
      <c r="D36" s="28">
        <v>1.651</v>
      </c>
      <c r="E36" s="28">
        <v>0.17566977441786899</v>
      </c>
    </row>
    <row r="37" spans="1:5" ht="18" customHeight="1" x14ac:dyDescent="0.3">
      <c r="A37" s="27" t="s">
        <v>108</v>
      </c>
      <c r="B37" s="25" t="s">
        <v>132</v>
      </c>
      <c r="C37" s="28">
        <v>1.736</v>
      </c>
      <c r="D37" s="28">
        <v>1.4710000000000001</v>
      </c>
      <c r="E37" s="28">
        <v>0.201798830508952</v>
      </c>
    </row>
    <row r="38" spans="1:5" ht="18" customHeight="1" x14ac:dyDescent="0.3">
      <c r="A38" s="27" t="s">
        <v>109</v>
      </c>
      <c r="B38" s="25" t="s">
        <v>132</v>
      </c>
      <c r="C38" s="28">
        <v>1.736</v>
      </c>
      <c r="D38" s="28">
        <v>1.4710000000000001</v>
      </c>
      <c r="E38" s="28">
        <v>0.201798830508952</v>
      </c>
    </row>
    <row r="39" spans="1:5" ht="18" customHeight="1" x14ac:dyDescent="0.3">
      <c r="A39" s="27" t="s">
        <v>110</v>
      </c>
      <c r="B39" s="25" t="s">
        <v>135</v>
      </c>
      <c r="C39" s="28">
        <v>2.2080000000000002</v>
      </c>
      <c r="D39" s="28">
        <v>1.8879999999999999</v>
      </c>
      <c r="E39" s="28">
        <v>0.28958336929309297</v>
      </c>
    </row>
    <row r="40" spans="1:5" ht="18" customHeight="1" x14ac:dyDescent="0.3">
      <c r="A40" s="27" t="s">
        <v>111</v>
      </c>
      <c r="B40" s="25" t="s">
        <v>136</v>
      </c>
      <c r="C40" s="28">
        <v>2.2320000000000002</v>
      </c>
      <c r="D40" s="28">
        <v>1.784</v>
      </c>
      <c r="E40" s="28">
        <v>0.37154083542406902</v>
      </c>
    </row>
    <row r="41" spans="1:5" ht="18" customHeight="1" x14ac:dyDescent="0.3">
      <c r="A41" s="27" t="s">
        <v>112</v>
      </c>
      <c r="B41" s="25" t="s">
        <v>130</v>
      </c>
      <c r="C41" s="28">
        <v>2.0680000000000001</v>
      </c>
      <c r="D41" s="28">
        <v>1.653</v>
      </c>
      <c r="E41" s="28">
        <v>0.14070110975828301</v>
      </c>
    </row>
    <row r="42" spans="1:5" ht="31.5" customHeight="1" x14ac:dyDescent="0.3">
      <c r="A42" s="27" t="s">
        <v>139</v>
      </c>
      <c r="B42" s="25" t="s">
        <v>138</v>
      </c>
      <c r="C42" s="28">
        <v>2.0649999999999999</v>
      </c>
      <c r="D42" s="28">
        <v>1.6910000000000001</v>
      </c>
      <c r="E42" s="28">
        <v>0.29282826825619501</v>
      </c>
    </row>
    <row r="43" spans="1:5" ht="18" customHeight="1" x14ac:dyDescent="0.3">
      <c r="A43" s="27" t="s">
        <v>113</v>
      </c>
      <c r="B43" s="25" t="s">
        <v>129</v>
      </c>
      <c r="C43" s="28">
        <v>2.04</v>
      </c>
      <c r="D43" s="28">
        <v>1.9970000000000001</v>
      </c>
      <c r="E43" s="28">
        <v>0.26800000000000002</v>
      </c>
    </row>
    <row r="44" spans="1:5" ht="18" customHeight="1" x14ac:dyDescent="0.3">
      <c r="A44" s="27" t="s">
        <v>114</v>
      </c>
      <c r="B44" s="25" t="s">
        <v>125</v>
      </c>
      <c r="C44" s="28">
        <v>2.0270000000000001</v>
      </c>
      <c r="D44" s="28">
        <v>1.6830000000000001</v>
      </c>
      <c r="E44" s="28">
        <v>0.20950590897468099</v>
      </c>
    </row>
    <row r="45" spans="1:5" ht="18" customHeight="1" x14ac:dyDescent="0.3">
      <c r="A45" s="27" t="s">
        <v>115</v>
      </c>
      <c r="B45" s="25" t="s">
        <v>132</v>
      </c>
      <c r="C45" s="28">
        <v>1.736</v>
      </c>
      <c r="D45" s="28">
        <v>1.4710000000000001</v>
      </c>
      <c r="E45" s="28">
        <v>0.201798830508952</v>
      </c>
    </row>
    <row r="46" spans="1:5" ht="18" customHeight="1" x14ac:dyDescent="0.3">
      <c r="A46" s="27" t="s">
        <v>116</v>
      </c>
      <c r="B46" s="25" t="s">
        <v>133</v>
      </c>
      <c r="C46" s="28">
        <v>2.077</v>
      </c>
      <c r="D46" s="28">
        <v>1.651</v>
      </c>
      <c r="E46" s="28">
        <v>0.17566977441786899</v>
      </c>
    </row>
    <row r="47" spans="1:5" ht="18" customHeight="1" x14ac:dyDescent="0.3">
      <c r="A47" s="27" t="s">
        <v>117</v>
      </c>
      <c r="B47" s="25" t="s">
        <v>135</v>
      </c>
      <c r="C47" s="28">
        <v>2.2080000000000002</v>
      </c>
      <c r="D47" s="28">
        <v>1.8879999999999999</v>
      </c>
      <c r="E47" s="28">
        <v>0.28958336929309297</v>
      </c>
    </row>
    <row r="48" spans="1:5" ht="18" customHeight="1" x14ac:dyDescent="0.3">
      <c r="A48" s="27" t="s">
        <v>118</v>
      </c>
      <c r="B48" s="25" t="s">
        <v>128</v>
      </c>
      <c r="C48" s="28">
        <v>2.157</v>
      </c>
      <c r="D48" s="28">
        <v>1.8069999999999999</v>
      </c>
      <c r="E48" s="28">
        <v>0.28774350226067802</v>
      </c>
    </row>
    <row r="49" spans="1:9" ht="18" customHeight="1" x14ac:dyDescent="0.3">
      <c r="A49" s="27" t="s">
        <v>119</v>
      </c>
      <c r="B49" s="25" t="s">
        <v>129</v>
      </c>
      <c r="C49" s="28">
        <v>2.04</v>
      </c>
      <c r="D49" s="28">
        <v>1.9970000000000001</v>
      </c>
      <c r="E49" s="28">
        <v>0.26800000000000002</v>
      </c>
    </row>
    <row r="50" spans="1:9" ht="18" customHeight="1" x14ac:dyDescent="0.3">
      <c r="A50" s="27" t="s">
        <v>120</v>
      </c>
      <c r="B50" s="25" t="s">
        <v>133</v>
      </c>
      <c r="C50" s="28">
        <v>2.077</v>
      </c>
      <c r="D50" s="28">
        <v>1.651</v>
      </c>
      <c r="E50" s="28">
        <v>0.17566977441786899</v>
      </c>
    </row>
    <row r="51" spans="1:9" ht="18" customHeight="1" x14ac:dyDescent="0.3">
      <c r="A51" s="27" t="s">
        <v>121</v>
      </c>
      <c r="B51" s="25" t="s">
        <v>136</v>
      </c>
      <c r="C51" s="28">
        <v>2.2320000000000002</v>
      </c>
      <c r="D51" s="28">
        <v>1.784</v>
      </c>
      <c r="E51" s="28">
        <v>0.37154083542406902</v>
      </c>
    </row>
    <row r="52" spans="1:9" ht="18" customHeight="1" x14ac:dyDescent="0.3">
      <c r="A52" s="27" t="s">
        <v>122</v>
      </c>
      <c r="B52" s="25" t="s">
        <v>133</v>
      </c>
      <c r="C52" s="28">
        <v>2.077</v>
      </c>
      <c r="D52" s="28">
        <v>1.651</v>
      </c>
      <c r="E52" s="28">
        <v>0.17566977441786899</v>
      </c>
    </row>
    <row r="53" spans="1:9" ht="18" customHeight="1" x14ac:dyDescent="0.3">
      <c r="A53" s="27" t="s">
        <v>122</v>
      </c>
      <c r="B53" s="25" t="s">
        <v>134</v>
      </c>
      <c r="C53" s="28">
        <v>2.2050000000000001</v>
      </c>
      <c r="D53" s="28">
        <v>1.8640000000000001</v>
      </c>
      <c r="E53" s="28">
        <v>0.311</v>
      </c>
    </row>
    <row r="54" spans="1:9" ht="18" customHeight="1" x14ac:dyDescent="0.3">
      <c r="A54" s="27" t="s">
        <v>123</v>
      </c>
      <c r="B54" s="25" t="s">
        <v>128</v>
      </c>
      <c r="C54" s="28">
        <v>2.157</v>
      </c>
      <c r="D54" s="28">
        <v>1.8069999999999999</v>
      </c>
      <c r="E54" s="28">
        <v>0.28774350226067802</v>
      </c>
    </row>
    <row r="55" spans="1:9" ht="18" customHeight="1" x14ac:dyDescent="0.3">
      <c r="A55" s="27" t="s">
        <v>124</v>
      </c>
      <c r="B55" s="25" t="s">
        <v>140</v>
      </c>
      <c r="C55" s="28">
        <v>2.0649999999999999</v>
      </c>
      <c r="D55" s="28">
        <v>1.6910000000000001</v>
      </c>
      <c r="E55" s="28">
        <v>0.29299999999999998</v>
      </c>
    </row>
    <row r="56" spans="1:9" ht="24" customHeight="1" x14ac:dyDescent="0.3">
      <c r="A56" s="321" t="s">
        <v>63</v>
      </c>
      <c r="B56" s="322"/>
      <c r="C56" s="322"/>
      <c r="D56" s="322"/>
      <c r="E56" s="323"/>
    </row>
    <row r="57" spans="1:9" ht="29.25" customHeight="1" x14ac:dyDescent="0.3">
      <c r="A57" s="320" t="s">
        <v>147</v>
      </c>
      <c r="B57" s="320"/>
      <c r="C57" s="320"/>
      <c r="D57" s="320"/>
      <c r="E57" s="320"/>
      <c r="F57" s="20"/>
      <c r="G57" s="20"/>
      <c r="H57" s="20"/>
      <c r="I57" s="20"/>
    </row>
    <row r="58" spans="1:9" ht="72" customHeight="1" x14ac:dyDescent="0.3">
      <c r="A58" s="316" t="s">
        <v>334</v>
      </c>
      <c r="B58" s="316"/>
      <c r="C58" s="316"/>
      <c r="D58" s="316"/>
      <c r="E58" s="316"/>
      <c r="F58" s="20"/>
      <c r="G58" s="20"/>
      <c r="H58" s="20"/>
      <c r="I58" s="20"/>
    </row>
    <row r="59" spans="1:9" ht="66" customHeight="1" x14ac:dyDescent="0.3">
      <c r="A59" s="320" t="s">
        <v>141</v>
      </c>
      <c r="B59" s="320"/>
      <c r="C59" s="320"/>
      <c r="D59" s="320"/>
      <c r="E59" s="320"/>
      <c r="F59" s="20"/>
      <c r="G59" s="20"/>
      <c r="H59" s="20"/>
      <c r="I59" s="20"/>
    </row>
    <row r="60" spans="1:9" ht="42.75" customHeight="1" x14ac:dyDescent="0.3">
      <c r="A60" s="320" t="s">
        <v>148</v>
      </c>
      <c r="B60" s="320"/>
      <c r="C60" s="320"/>
      <c r="D60" s="320"/>
      <c r="E60" s="320"/>
      <c r="F60" s="20"/>
      <c r="G60" s="20"/>
      <c r="H60" s="20"/>
      <c r="I60" s="20"/>
    </row>
    <row r="61" spans="1:9" ht="29.25" customHeight="1" x14ac:dyDescent="0.3">
      <c r="C61" s="19"/>
      <c r="D61" s="19"/>
      <c r="E61" s="19"/>
    </row>
    <row r="62" spans="1:9" ht="81" customHeight="1" x14ac:dyDescent="0.3">
      <c r="A62" s="319"/>
      <c r="B62" s="319"/>
      <c r="C62" s="319"/>
      <c r="D62" s="319"/>
      <c r="E62" s="319"/>
      <c r="F62" s="319"/>
    </row>
    <row r="63" spans="1:9" ht="96.75" customHeight="1" x14ac:dyDescent="0.3">
      <c r="A63" s="319"/>
      <c r="B63" s="319"/>
      <c r="C63" s="319"/>
      <c r="D63" s="319"/>
      <c r="E63" s="319"/>
      <c r="F63" s="319"/>
    </row>
    <row r="64" spans="1:9" x14ac:dyDescent="0.3">
      <c r="C64" s="19"/>
      <c r="D64" s="19"/>
      <c r="E64" s="19"/>
    </row>
    <row r="65" spans="3:5" x14ac:dyDescent="0.3">
      <c r="C65" s="19"/>
      <c r="D65" s="19"/>
      <c r="E65" s="19"/>
    </row>
    <row r="66" spans="3:5" x14ac:dyDescent="0.3">
      <c r="C66" s="19"/>
      <c r="D66" s="19"/>
      <c r="E66" s="19"/>
    </row>
    <row r="67" spans="3:5" x14ac:dyDescent="0.3">
      <c r="C67" s="19"/>
      <c r="D67" s="19"/>
      <c r="E67" s="19"/>
    </row>
    <row r="68" spans="3:5" x14ac:dyDescent="0.3">
      <c r="C68" s="19"/>
      <c r="D68" s="19"/>
      <c r="E68" s="19"/>
    </row>
    <row r="69" spans="3:5" x14ac:dyDescent="0.3">
      <c r="C69" s="19"/>
      <c r="D69" s="19"/>
      <c r="E69" s="19"/>
    </row>
    <row r="70" spans="3:5" x14ac:dyDescent="0.3">
      <c r="C70" s="19"/>
      <c r="D70" s="19"/>
      <c r="E70" s="19"/>
    </row>
    <row r="71" spans="3:5" x14ac:dyDescent="0.3">
      <c r="C71" s="19"/>
      <c r="D71" s="19"/>
      <c r="E71" s="19"/>
    </row>
    <row r="72" spans="3:5" x14ac:dyDescent="0.3">
      <c r="C72" s="19"/>
      <c r="D72" s="19"/>
      <c r="E72" s="19"/>
    </row>
    <row r="73" spans="3:5" x14ac:dyDescent="0.3">
      <c r="C73" s="19"/>
      <c r="D73" s="19"/>
      <c r="E73" s="19"/>
    </row>
    <row r="74" spans="3:5" x14ac:dyDescent="0.3">
      <c r="C74" s="19"/>
      <c r="D74" s="19"/>
      <c r="E74" s="19"/>
    </row>
    <row r="75" spans="3:5" x14ac:dyDescent="0.3">
      <c r="C75" s="19"/>
      <c r="D75" s="19"/>
      <c r="E75" s="19"/>
    </row>
    <row r="76" spans="3:5" x14ac:dyDescent="0.3">
      <c r="C76" s="19"/>
      <c r="D76" s="19"/>
      <c r="E76" s="19"/>
    </row>
    <row r="77" spans="3:5" x14ac:dyDescent="0.3">
      <c r="C77" s="19"/>
      <c r="D77" s="19"/>
      <c r="E77" s="19"/>
    </row>
    <row r="78" spans="3:5" x14ac:dyDescent="0.3">
      <c r="C78" s="19"/>
      <c r="D78" s="19"/>
      <c r="E78" s="19"/>
    </row>
    <row r="79" spans="3:5" x14ac:dyDescent="0.3">
      <c r="C79" s="19"/>
      <c r="D79" s="19"/>
      <c r="E79" s="19"/>
    </row>
    <row r="80" spans="3:5" x14ac:dyDescent="0.3">
      <c r="C80" s="19"/>
      <c r="D80" s="19"/>
      <c r="E80" s="19"/>
    </row>
    <row r="81" spans="3:5" x14ac:dyDescent="0.3">
      <c r="C81" s="19"/>
      <c r="D81" s="19"/>
      <c r="E81" s="19"/>
    </row>
    <row r="82" spans="3:5" x14ac:dyDescent="0.3">
      <c r="C82" s="19"/>
      <c r="D82" s="19"/>
      <c r="E82" s="19"/>
    </row>
    <row r="83" spans="3:5" x14ac:dyDescent="0.3">
      <c r="C83" s="19"/>
      <c r="D83" s="19"/>
      <c r="E83" s="19"/>
    </row>
    <row r="84" spans="3:5" x14ac:dyDescent="0.3">
      <c r="C84" s="19"/>
      <c r="D84" s="19"/>
      <c r="E84" s="19"/>
    </row>
    <row r="85" spans="3:5" x14ac:dyDescent="0.3">
      <c r="C85" s="19"/>
      <c r="D85" s="19"/>
      <c r="E85" s="19"/>
    </row>
    <row r="86" spans="3:5" x14ac:dyDescent="0.3">
      <c r="C86" s="19"/>
      <c r="D86" s="19"/>
      <c r="E86" s="19"/>
    </row>
    <row r="87" spans="3:5" x14ac:dyDescent="0.3">
      <c r="C87" s="19"/>
      <c r="D87" s="19"/>
      <c r="E87" s="19"/>
    </row>
    <row r="88" spans="3:5" x14ac:dyDescent="0.3">
      <c r="C88" s="19"/>
      <c r="D88" s="19"/>
      <c r="E88" s="19"/>
    </row>
    <row r="89" spans="3:5" x14ac:dyDescent="0.3">
      <c r="C89" s="19"/>
      <c r="D89" s="19"/>
      <c r="E89" s="19"/>
    </row>
    <row r="90" spans="3:5" x14ac:dyDescent="0.3">
      <c r="C90" s="19"/>
      <c r="D90" s="19"/>
      <c r="E90" s="19"/>
    </row>
    <row r="91" spans="3:5" x14ac:dyDescent="0.3">
      <c r="C91" s="19"/>
      <c r="D91" s="19"/>
      <c r="E91" s="19"/>
    </row>
    <row r="92" spans="3:5" x14ac:dyDescent="0.3">
      <c r="C92" s="19"/>
      <c r="D92" s="19"/>
      <c r="E92" s="19"/>
    </row>
    <row r="93" spans="3:5" x14ac:dyDescent="0.3">
      <c r="C93" s="19"/>
      <c r="D93" s="19"/>
      <c r="E93" s="19"/>
    </row>
    <row r="94" spans="3:5" x14ac:dyDescent="0.3">
      <c r="C94" s="19"/>
      <c r="D94" s="19"/>
      <c r="E94" s="19"/>
    </row>
    <row r="95" spans="3:5" x14ac:dyDescent="0.3">
      <c r="C95" s="19"/>
      <c r="D95" s="19"/>
      <c r="E95" s="19"/>
    </row>
    <row r="96" spans="3:5" x14ac:dyDescent="0.3">
      <c r="C96" s="19"/>
      <c r="D96" s="19"/>
      <c r="E96" s="19"/>
    </row>
    <row r="97" spans="3:5" x14ac:dyDescent="0.3">
      <c r="C97" s="19"/>
      <c r="D97" s="19"/>
      <c r="E97" s="19"/>
    </row>
    <row r="98" spans="3:5" x14ac:dyDescent="0.3">
      <c r="C98" s="19"/>
      <c r="D98" s="19"/>
      <c r="E98" s="19"/>
    </row>
    <row r="99" spans="3:5" x14ac:dyDescent="0.3">
      <c r="C99" s="19"/>
      <c r="D99" s="19"/>
      <c r="E99" s="19"/>
    </row>
    <row r="100" spans="3:5" x14ac:dyDescent="0.3">
      <c r="C100" s="19"/>
      <c r="D100" s="19"/>
      <c r="E100" s="19"/>
    </row>
    <row r="101" spans="3:5" x14ac:dyDescent="0.3">
      <c r="C101" s="19"/>
      <c r="D101" s="19"/>
      <c r="E101" s="19"/>
    </row>
    <row r="102" spans="3:5" x14ac:dyDescent="0.3">
      <c r="C102" s="19"/>
      <c r="D102" s="19"/>
      <c r="E102" s="19"/>
    </row>
    <row r="103" spans="3:5" x14ac:dyDescent="0.3">
      <c r="C103" s="19"/>
      <c r="D103" s="19"/>
      <c r="E103" s="19"/>
    </row>
    <row r="104" spans="3:5" x14ac:dyDescent="0.3">
      <c r="C104" s="19"/>
      <c r="D104" s="19"/>
      <c r="E104" s="19"/>
    </row>
    <row r="105" spans="3:5" x14ac:dyDescent="0.3">
      <c r="C105" s="19"/>
      <c r="D105" s="19"/>
      <c r="E105" s="19"/>
    </row>
    <row r="106" spans="3:5" x14ac:dyDescent="0.3">
      <c r="C106" s="19"/>
      <c r="D106" s="19"/>
      <c r="E106" s="19"/>
    </row>
    <row r="107" spans="3:5" x14ac:dyDescent="0.3">
      <c r="C107" s="19"/>
      <c r="D107" s="19"/>
      <c r="E107" s="19"/>
    </row>
    <row r="108" spans="3:5" x14ac:dyDescent="0.3">
      <c r="C108" s="19"/>
      <c r="D108" s="19"/>
      <c r="E108" s="19"/>
    </row>
    <row r="109" spans="3:5" x14ac:dyDescent="0.3">
      <c r="C109" s="19"/>
      <c r="D109" s="19"/>
      <c r="E109" s="19"/>
    </row>
    <row r="110" spans="3:5" x14ac:dyDescent="0.3">
      <c r="C110" s="19"/>
      <c r="D110" s="19"/>
      <c r="E110" s="19"/>
    </row>
    <row r="111" spans="3:5" x14ac:dyDescent="0.3">
      <c r="C111" s="19"/>
      <c r="D111" s="19"/>
      <c r="E111" s="19"/>
    </row>
    <row r="112" spans="3:5" x14ac:dyDescent="0.3">
      <c r="C112" s="19"/>
      <c r="D112" s="19"/>
      <c r="E112" s="19"/>
    </row>
    <row r="113" spans="3:5" x14ac:dyDescent="0.3">
      <c r="C113" s="19"/>
      <c r="D113" s="19"/>
      <c r="E113" s="19"/>
    </row>
    <row r="114" spans="3:5" x14ac:dyDescent="0.3">
      <c r="C114" s="19"/>
      <c r="D114" s="19"/>
      <c r="E114" s="19"/>
    </row>
    <row r="115" spans="3:5" x14ac:dyDescent="0.3">
      <c r="C115" s="19"/>
      <c r="D115" s="19"/>
      <c r="E115" s="19"/>
    </row>
  </sheetData>
  <sheetProtection algorithmName="SHA-512" hashValue="OllO9sS6jk8xqY1TsFkeC0dDzHud2KKbdkiHIMyW/hoqsmzN2uEZDqF8W2pE7gS3jae8bmxs5ZXL1Dapnwzu+w==" saltValue="P8SmUKvMJSXlUTtKURPYHg==" spinCount="100000" sheet="1" objects="1" scenarios="1"/>
  <mergeCells count="9">
    <mergeCell ref="A1:E1"/>
    <mergeCell ref="A62:F62"/>
    <mergeCell ref="A63:F63"/>
    <mergeCell ref="A2:E2"/>
    <mergeCell ref="A57:E57"/>
    <mergeCell ref="A58:E58"/>
    <mergeCell ref="A59:E59"/>
    <mergeCell ref="A60:E60"/>
    <mergeCell ref="A56:E56"/>
  </mergeCells>
  <printOptions horizontalCentered="1" verticalCentered="1"/>
  <pageMargins left="0.45" right="0.45" top="0.5" bottom="0.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6"/>
  <sheetViews>
    <sheetView topLeftCell="A46" workbookViewId="0">
      <selection activeCell="D50" sqref="D50:F56"/>
    </sheetView>
  </sheetViews>
  <sheetFormatPr defaultRowHeight="13.8" x14ac:dyDescent="0.25"/>
  <cols>
    <col min="1" max="1" width="15.109375" style="4" customWidth="1"/>
    <col min="2" max="2" width="17.6640625" style="4" customWidth="1"/>
    <col min="3" max="3" width="19.109375" style="4" customWidth="1"/>
    <col min="4" max="4" width="14" style="4" customWidth="1"/>
    <col min="5" max="5" width="19.109375" style="4" customWidth="1"/>
    <col min="6" max="6" width="16.88671875" style="4" customWidth="1"/>
    <col min="7" max="7" width="19.109375" style="4" customWidth="1"/>
    <col min="8" max="8" width="16" style="4" customWidth="1"/>
    <col min="9" max="49" width="17.44140625" style="3" customWidth="1"/>
  </cols>
  <sheetData>
    <row r="1" spans="1:49" ht="31.5" customHeight="1" x14ac:dyDescent="0.25">
      <c r="A1" s="318" t="s">
        <v>160</v>
      </c>
      <c r="B1" s="318"/>
      <c r="C1" s="318"/>
      <c r="D1" s="318"/>
      <c r="E1" s="318"/>
      <c r="F1" s="318"/>
      <c r="G1" s="318"/>
      <c r="H1" s="318"/>
    </row>
    <row r="2" spans="1:49" s="2" customFormat="1" ht="26.25" customHeight="1" x14ac:dyDescent="0.25">
      <c r="A2" s="326" t="s">
        <v>0</v>
      </c>
      <c r="B2" s="326"/>
      <c r="C2" s="326"/>
      <c r="D2" s="326"/>
      <c r="E2" s="326"/>
      <c r="F2" s="326"/>
      <c r="G2" s="326"/>
      <c r="H2" s="326"/>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row>
    <row r="3" spans="1:49" s="2" customFormat="1" ht="23.25" customHeight="1" x14ac:dyDescent="0.25">
      <c r="A3" s="22" t="s">
        <v>54</v>
      </c>
      <c r="B3" s="22" t="s">
        <v>55</v>
      </c>
      <c r="C3" s="5" t="s">
        <v>61</v>
      </c>
      <c r="D3" s="5" t="s">
        <v>56</v>
      </c>
      <c r="E3" s="22" t="s">
        <v>57</v>
      </c>
      <c r="F3" s="22" t="s">
        <v>58</v>
      </c>
      <c r="G3" s="22" t="s">
        <v>59</v>
      </c>
      <c r="H3" s="22" t="s">
        <v>60</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row>
    <row r="4" spans="1:49" s="2" customFormat="1" ht="37.5" customHeight="1" x14ac:dyDescent="0.25">
      <c r="A4" s="326" t="s">
        <v>1</v>
      </c>
      <c r="B4" s="326" t="s">
        <v>64</v>
      </c>
      <c r="C4" s="326" t="s">
        <v>155</v>
      </c>
      <c r="D4" s="326"/>
      <c r="E4" s="326" t="s">
        <v>156</v>
      </c>
      <c r="F4" s="326"/>
      <c r="G4" s="326" t="s">
        <v>157</v>
      </c>
      <c r="H4" s="326"/>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row>
    <row r="5" spans="1:49" s="2" customFormat="1" ht="37.5" customHeight="1" x14ac:dyDescent="0.25">
      <c r="A5" s="326"/>
      <c r="B5" s="326"/>
      <c r="C5" s="22" t="s">
        <v>158</v>
      </c>
      <c r="D5" s="22" t="s">
        <v>65</v>
      </c>
      <c r="E5" s="22" t="s">
        <v>158</v>
      </c>
      <c r="F5" s="22" t="s">
        <v>66</v>
      </c>
      <c r="G5" s="22" t="s">
        <v>158</v>
      </c>
      <c r="H5" s="22" t="s">
        <v>67</v>
      </c>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row>
    <row r="6" spans="1:49" ht="19.5" customHeight="1" x14ac:dyDescent="0.25">
      <c r="A6" s="27" t="s">
        <v>2</v>
      </c>
      <c r="B6" s="6">
        <v>3645.7146548694386</v>
      </c>
      <c r="C6" s="7">
        <v>0.39747962950642901</v>
      </c>
      <c r="D6" s="8">
        <v>1449.0973103036631</v>
      </c>
      <c r="E6" s="7">
        <v>0.1850286792581676</v>
      </c>
      <c r="F6" s="8">
        <v>674.56176754263856</v>
      </c>
      <c r="G6" s="7">
        <v>0.41749169123540336</v>
      </c>
      <c r="H6" s="6">
        <v>1522.0555770231367</v>
      </c>
    </row>
    <row r="7" spans="1:49" ht="19.5" customHeight="1" x14ac:dyDescent="0.25">
      <c r="A7" s="27" t="s">
        <v>71</v>
      </c>
      <c r="B7" s="6">
        <v>491.41269904689437</v>
      </c>
      <c r="C7" s="7">
        <v>0.16109263769544649</v>
      </c>
      <c r="D7" s="8">
        <v>79.177664530500124</v>
      </c>
      <c r="E7" s="7">
        <v>0.27896419341225515</v>
      </c>
      <c r="F7" s="8">
        <v>136.78309241006599</v>
      </c>
      <c r="G7" s="7">
        <v>0.55994316889229834</v>
      </c>
      <c r="H7" s="6">
        <v>275.45194210632803</v>
      </c>
    </row>
    <row r="8" spans="1:49" ht="19.5" customHeight="1" x14ac:dyDescent="0.25">
      <c r="A8" s="27" t="s">
        <v>4</v>
      </c>
      <c r="B8" s="6">
        <v>13942.04032636625</v>
      </c>
      <c r="C8" s="7">
        <v>0.74082009989553743</v>
      </c>
      <c r="D8" s="8">
        <v>10328.543707326256</v>
      </c>
      <c r="E8" s="7">
        <v>0.15490710551307446</v>
      </c>
      <c r="F8" s="8">
        <v>2159.7211119039557</v>
      </c>
      <c r="G8" s="7">
        <v>0.10427279459138816</v>
      </c>
      <c r="H8" s="6">
        <v>1453.7755071360384</v>
      </c>
    </row>
    <row r="9" spans="1:49" ht="19.5" customHeight="1" x14ac:dyDescent="0.25">
      <c r="A9" s="27" t="s">
        <v>5</v>
      </c>
      <c r="B9" s="6">
        <v>5120.007425343646</v>
      </c>
      <c r="C9" s="7">
        <v>0.75002649971332924</v>
      </c>
      <c r="D9" s="8">
        <v>3840.1412477367498</v>
      </c>
      <c r="E9" s="7">
        <v>0.15495023901119412</v>
      </c>
      <c r="F9" s="8">
        <v>793.34637429608654</v>
      </c>
      <c r="G9" s="7">
        <v>9.5023261275476667E-2</v>
      </c>
      <c r="H9" s="6">
        <v>486.51980331080983</v>
      </c>
    </row>
    <row r="10" spans="1:49" ht="19.5" customHeight="1" x14ac:dyDescent="0.25">
      <c r="A10" s="27" t="s">
        <v>6</v>
      </c>
      <c r="B10" s="6">
        <v>63102.852985346239</v>
      </c>
      <c r="C10" s="7">
        <v>0.88537978697174258</v>
      </c>
      <c r="D10" s="8">
        <v>55869.990533475044</v>
      </c>
      <c r="E10" s="7">
        <v>9.6475591382975692E-2</v>
      </c>
      <c r="F10" s="8">
        <v>6087.8850597142518</v>
      </c>
      <c r="G10" s="7">
        <v>1.8144621645281758E-2</v>
      </c>
      <c r="H10" s="6">
        <v>1144.9773921569461</v>
      </c>
    </row>
    <row r="11" spans="1:49" ht="19.5" customHeight="1" x14ac:dyDescent="0.25">
      <c r="A11" s="27" t="s">
        <v>7</v>
      </c>
      <c r="B11" s="6">
        <v>7942.9112737428568</v>
      </c>
      <c r="C11" s="7">
        <v>0.5296296178772566</v>
      </c>
      <c r="D11" s="8">
        <v>4206.8010627453823</v>
      </c>
      <c r="E11" s="7">
        <v>0.45372286702668668</v>
      </c>
      <c r="F11" s="8">
        <v>3603.8804756612008</v>
      </c>
      <c r="G11" s="7">
        <v>1.6647515096056883E-2</v>
      </c>
      <c r="H11" s="6">
        <v>132.22973533627462</v>
      </c>
    </row>
    <row r="12" spans="1:49" ht="19.5" customHeight="1" x14ac:dyDescent="0.25">
      <c r="A12" s="27" t="s">
        <v>8</v>
      </c>
      <c r="B12" s="6">
        <v>3209.868147885471</v>
      </c>
      <c r="C12" s="7">
        <v>0.77223330114539468</v>
      </c>
      <c r="D12" s="8">
        <v>2478.7670760830511</v>
      </c>
      <c r="E12" s="7">
        <v>0.22531549675960377</v>
      </c>
      <c r="F12" s="8">
        <v>723.23303627364419</v>
      </c>
      <c r="G12" s="7">
        <v>2.4512020950016675E-3</v>
      </c>
      <c r="H12" s="6">
        <v>7.8680355287759882</v>
      </c>
    </row>
    <row r="13" spans="1:49" ht="19.5" customHeight="1" x14ac:dyDescent="0.25">
      <c r="A13" s="27" t="s">
        <v>9</v>
      </c>
      <c r="B13" s="6">
        <v>684.87965387795498</v>
      </c>
      <c r="C13" s="7">
        <v>0.5583407536154833</v>
      </c>
      <c r="D13" s="8">
        <v>382.39622208212876</v>
      </c>
      <c r="E13" s="7">
        <v>0.4416592463845167</v>
      </c>
      <c r="F13" s="8">
        <v>302.48343179582622</v>
      </c>
      <c r="G13" s="7">
        <v>0</v>
      </c>
      <c r="H13" s="6">
        <v>0</v>
      </c>
    </row>
    <row r="14" spans="1:49" ht="19.5" customHeight="1" x14ac:dyDescent="0.25">
      <c r="A14" s="27" t="s">
        <v>10</v>
      </c>
      <c r="B14" s="6">
        <v>18470.623894916971</v>
      </c>
      <c r="C14" s="7">
        <v>0.85380436804296389</v>
      </c>
      <c r="D14" s="8">
        <v>15770.299361958852</v>
      </c>
      <c r="E14" s="7">
        <v>9.0306693141110006E-2</v>
      </c>
      <c r="F14" s="8">
        <v>1668.0209642031209</v>
      </c>
      <c r="G14" s="7">
        <v>5.5888938815926277E-2</v>
      </c>
      <c r="H14" s="6">
        <v>1032.3035687550005</v>
      </c>
    </row>
    <row r="15" spans="1:49" ht="19.5" customHeight="1" x14ac:dyDescent="0.25">
      <c r="A15" s="27" t="s">
        <v>11</v>
      </c>
      <c r="B15" s="6">
        <v>12746.242878762059</v>
      </c>
      <c r="C15" s="7">
        <v>0.75436768696080525</v>
      </c>
      <c r="D15" s="8">
        <v>9615.3537578923697</v>
      </c>
      <c r="E15" s="7">
        <v>8.9795854671327877E-2</v>
      </c>
      <c r="F15" s="8">
        <v>1144.5597731467658</v>
      </c>
      <c r="G15" s="7">
        <v>0.15583645836786697</v>
      </c>
      <c r="H15" s="6">
        <v>1986.3293477229245</v>
      </c>
    </row>
    <row r="16" spans="1:49" ht="19.5" customHeight="1" x14ac:dyDescent="0.25">
      <c r="A16" s="27" t="s">
        <v>72</v>
      </c>
      <c r="B16" s="6">
        <v>3374.6269803242944</v>
      </c>
      <c r="C16" s="7">
        <v>0.93956931483944628</v>
      </c>
      <c r="D16" s="8">
        <v>3170.6530810673812</v>
      </c>
      <c r="E16" s="7">
        <v>5.8823834654957323E-2</v>
      </c>
      <c r="F16" s="8">
        <v>198.55273767911103</v>
      </c>
      <c r="G16" s="7">
        <v>1.6068505055964607E-3</v>
      </c>
      <c r="H16" s="6">
        <v>5.4211615778025797</v>
      </c>
    </row>
    <row r="17" spans="1:8" ht="19.5" customHeight="1" x14ac:dyDescent="0.25">
      <c r="A17" s="27" t="s">
        <v>13</v>
      </c>
      <c r="B17" s="6">
        <v>10902.092751720393</v>
      </c>
      <c r="C17" s="7">
        <v>0.51443345511676275</v>
      </c>
      <c r="D17" s="8">
        <v>5608.4012422709366</v>
      </c>
      <c r="E17" s="7">
        <v>0.32849154907075051</v>
      </c>
      <c r="F17" s="8">
        <v>3581.2453361256325</v>
      </c>
      <c r="G17" s="7">
        <v>0.15707499581248682</v>
      </c>
      <c r="H17" s="6">
        <v>1712.4461733238236</v>
      </c>
    </row>
    <row r="18" spans="1:8" ht="19.5" customHeight="1" x14ac:dyDescent="0.25">
      <c r="A18" s="27" t="s">
        <v>14</v>
      </c>
      <c r="B18" s="6">
        <v>15141.071506638544</v>
      </c>
      <c r="C18" s="7">
        <v>0.78972153973040982</v>
      </c>
      <c r="D18" s="8">
        <v>11957.230303390827</v>
      </c>
      <c r="E18" s="7">
        <v>0.20624473026090132</v>
      </c>
      <c r="F18" s="8">
        <v>3122.7662087476851</v>
      </c>
      <c r="G18" s="7">
        <v>4.0337300086888631E-3</v>
      </c>
      <c r="H18" s="6">
        <v>61.074994500031792</v>
      </c>
    </row>
    <row r="19" spans="1:8" s="3" customFormat="1" ht="19.5" customHeight="1" x14ac:dyDescent="0.25">
      <c r="A19" s="27" t="s">
        <v>15</v>
      </c>
      <c r="B19" s="6">
        <v>11065.198635157076</v>
      </c>
      <c r="C19" s="7">
        <v>0.62762334902374162</v>
      </c>
      <c r="D19" s="8">
        <v>6944.7770250102185</v>
      </c>
      <c r="E19" s="7">
        <v>0.36931173044612919</v>
      </c>
      <c r="F19" s="8">
        <v>4086.5076556800068</v>
      </c>
      <c r="G19" s="7">
        <v>3.0649205301291737E-3</v>
      </c>
      <c r="H19" s="6">
        <v>33.913954466850235</v>
      </c>
    </row>
    <row r="20" spans="1:8" s="3" customFormat="1" ht="19.5" customHeight="1" x14ac:dyDescent="0.25">
      <c r="A20" s="27" t="s">
        <v>16</v>
      </c>
      <c r="B20" s="6">
        <v>19730.562312687893</v>
      </c>
      <c r="C20" s="7">
        <v>0.51416846399439098</v>
      </c>
      <c r="D20" s="8">
        <v>10144.832918060352</v>
      </c>
      <c r="E20" s="7">
        <v>0.48533833200692966</v>
      </c>
      <c r="F20" s="8">
        <v>9575.9982023987304</v>
      </c>
      <c r="G20" s="7">
        <v>4.9320399867924943E-4</v>
      </c>
      <c r="H20" s="6">
        <v>9.7311922288077675</v>
      </c>
    </row>
    <row r="21" spans="1:8" s="3" customFormat="1" ht="19.5" customHeight="1" x14ac:dyDescent="0.25">
      <c r="A21" s="27" t="s">
        <v>17</v>
      </c>
      <c r="B21" s="6">
        <v>12868.281870328194</v>
      </c>
      <c r="C21" s="7">
        <v>0.5544779538522272</v>
      </c>
      <c r="D21" s="8">
        <v>7135.1786010532887</v>
      </c>
      <c r="E21" s="7">
        <v>0.44552204614777274</v>
      </c>
      <c r="F21" s="8">
        <v>5733.103269274905</v>
      </c>
      <c r="G21" s="7">
        <v>0</v>
      </c>
      <c r="H21" s="6">
        <v>0</v>
      </c>
    </row>
    <row r="22" spans="1:8" s="3" customFormat="1" ht="19.5" customHeight="1" x14ac:dyDescent="0.25">
      <c r="A22" s="27" t="s">
        <v>18</v>
      </c>
      <c r="B22" s="6">
        <v>13104.184526386172</v>
      </c>
      <c r="C22" s="7">
        <v>0.63441906810554693</v>
      </c>
      <c r="D22" s="8">
        <v>8313.5445355130432</v>
      </c>
      <c r="E22" s="7">
        <v>0.36505733692502562</v>
      </c>
      <c r="F22" s="8">
        <v>4783.7787057766645</v>
      </c>
      <c r="G22" s="7">
        <v>5.2359496942734867E-4</v>
      </c>
      <c r="H22" s="6">
        <v>6.8612850964635035</v>
      </c>
    </row>
    <row r="23" spans="1:8" s="3" customFormat="1" ht="19.5" customHeight="1" x14ac:dyDescent="0.25">
      <c r="A23" s="27" t="s">
        <v>19</v>
      </c>
      <c r="B23" s="6">
        <v>8697.0607902773409</v>
      </c>
      <c r="C23" s="7">
        <v>0.73488918818578253</v>
      </c>
      <c r="D23" s="8">
        <v>6391.3759437693152</v>
      </c>
      <c r="E23" s="7">
        <v>0.16918331475561701</v>
      </c>
      <c r="F23" s="8">
        <v>1471.3975731302266</v>
      </c>
      <c r="G23" s="7">
        <v>9.5927497058600375E-2</v>
      </c>
      <c r="H23" s="6">
        <v>834.28727337779821</v>
      </c>
    </row>
    <row r="24" spans="1:8" s="3" customFormat="1" ht="19.5" customHeight="1" x14ac:dyDescent="0.25">
      <c r="A24" s="27" t="s">
        <v>20</v>
      </c>
      <c r="B24" s="6">
        <v>4341.9963342493229</v>
      </c>
      <c r="C24" s="7">
        <v>0.42735963778438213</v>
      </c>
      <c r="D24" s="8">
        <v>1855.5939806659057</v>
      </c>
      <c r="E24" s="7">
        <v>0.17304731058289202</v>
      </c>
      <c r="F24" s="8">
        <v>751.37078820262127</v>
      </c>
      <c r="G24" s="7">
        <v>0.39959305163272563</v>
      </c>
      <c r="H24" s="6">
        <v>1735.0315653807952</v>
      </c>
    </row>
    <row r="25" spans="1:8" s="3" customFormat="1" ht="19.5" customHeight="1" x14ac:dyDescent="0.25">
      <c r="A25" s="27" t="s">
        <v>21</v>
      </c>
      <c r="B25" s="6">
        <v>2901.8640207535555</v>
      </c>
      <c r="C25" s="7">
        <v>0.67492034977465443</v>
      </c>
      <c r="D25" s="8">
        <v>1958.5270798854747</v>
      </c>
      <c r="E25" s="7">
        <v>0.29568243003261147</v>
      </c>
      <c r="F25" s="8">
        <v>858.03020528061575</v>
      </c>
      <c r="G25" s="7">
        <v>2.939722019273407E-2</v>
      </c>
      <c r="H25" s="6">
        <v>85.3067355874649</v>
      </c>
    </row>
    <row r="26" spans="1:8" s="3" customFormat="1" ht="19.5" customHeight="1" x14ac:dyDescent="0.25">
      <c r="A26" s="27" t="s">
        <v>22</v>
      </c>
      <c r="B26" s="6">
        <v>3073.3142350534722</v>
      </c>
      <c r="C26" s="7">
        <v>0.7114717545060214</v>
      </c>
      <c r="D26" s="8">
        <v>2186.5762709618248</v>
      </c>
      <c r="E26" s="7">
        <v>0.264677085117347</v>
      </c>
      <c r="F26" s="8">
        <v>813.43585338360208</v>
      </c>
      <c r="G26" s="7">
        <v>2.3851160376631736E-2</v>
      </c>
      <c r="H26" s="6">
        <v>73.302110708045646</v>
      </c>
    </row>
    <row r="27" spans="1:8" s="3" customFormat="1" ht="19.5" customHeight="1" x14ac:dyDescent="0.25">
      <c r="A27" s="27" t="s">
        <v>23</v>
      </c>
      <c r="B27" s="6">
        <v>10514.214214040998</v>
      </c>
      <c r="C27" s="7">
        <v>0.6487647372789126</v>
      </c>
      <c r="D27" s="8">
        <v>6821.2514222665159</v>
      </c>
      <c r="E27" s="7">
        <v>0.28668987516669703</v>
      </c>
      <c r="F27" s="8">
        <v>3014.3187604993254</v>
      </c>
      <c r="G27" s="7">
        <v>6.454538755439046E-2</v>
      </c>
      <c r="H27" s="6">
        <v>678.64403127515709</v>
      </c>
    </row>
    <row r="28" spans="1:8" s="3" customFormat="1" ht="19.5" customHeight="1" x14ac:dyDescent="0.25">
      <c r="A28" s="27" t="s">
        <v>24</v>
      </c>
      <c r="B28" s="6">
        <v>9620.9514984685629</v>
      </c>
      <c r="C28" s="7">
        <v>0.56447816589543109</v>
      </c>
      <c r="D28" s="8">
        <v>5430.8170560244344</v>
      </c>
      <c r="E28" s="7">
        <v>0.39878700754299595</v>
      </c>
      <c r="F28" s="8">
        <v>3836.7104577905811</v>
      </c>
      <c r="G28" s="7">
        <v>3.6734826561572877E-2</v>
      </c>
      <c r="H28" s="6">
        <v>353.42398465354734</v>
      </c>
    </row>
    <row r="29" spans="1:8" s="3" customFormat="1" ht="19.5" customHeight="1" x14ac:dyDescent="0.25">
      <c r="A29" s="27" t="s">
        <v>25</v>
      </c>
      <c r="B29" s="6">
        <v>5532.3864174307046</v>
      </c>
      <c r="C29" s="7">
        <v>0.55131642111459334</v>
      </c>
      <c r="D29" s="8">
        <v>3050.0954798808825</v>
      </c>
      <c r="E29" s="7">
        <v>0.12799535220942729</v>
      </c>
      <c r="F29" s="8">
        <v>708.11974805769466</v>
      </c>
      <c r="G29" s="7">
        <v>0.32068822667597946</v>
      </c>
      <c r="H29" s="6">
        <v>1774.1711894921277</v>
      </c>
    </row>
    <row r="30" spans="1:8" s="3" customFormat="1" ht="19.5" customHeight="1" x14ac:dyDescent="0.25">
      <c r="A30" s="27" t="s">
        <v>26</v>
      </c>
      <c r="B30" s="6">
        <v>11565.942672766063</v>
      </c>
      <c r="C30" s="7">
        <v>0.53954858473527056</v>
      </c>
      <c r="D30" s="8">
        <v>6240.3880002202022</v>
      </c>
      <c r="E30" s="7">
        <v>0.44737440594138028</v>
      </c>
      <c r="F30" s="8">
        <v>5174.3067323807772</v>
      </c>
      <c r="G30" s="7">
        <v>1.3077009323349088E-2</v>
      </c>
      <c r="H30" s="6">
        <v>151.24794016508287</v>
      </c>
    </row>
    <row r="31" spans="1:8" s="3" customFormat="1" ht="19.5" customHeight="1" x14ac:dyDescent="0.25">
      <c r="A31" s="27" t="s">
        <v>27</v>
      </c>
      <c r="B31" s="6">
        <v>3963.2155621731481</v>
      </c>
      <c r="C31" s="7">
        <v>0.45436539428292066</v>
      </c>
      <c r="D31" s="8">
        <v>1800.7480015350095</v>
      </c>
      <c r="E31" s="7">
        <v>0.44035559259347851</v>
      </c>
      <c r="F31" s="8">
        <v>1745.2241374564526</v>
      </c>
      <c r="G31" s="7">
        <v>0.10527901312360086</v>
      </c>
      <c r="H31" s="6">
        <v>417.24342318168601</v>
      </c>
    </row>
    <row r="32" spans="1:8" s="3" customFormat="1" ht="19.5" customHeight="1" x14ac:dyDescent="0.25">
      <c r="A32" s="27" t="s">
        <v>28</v>
      </c>
      <c r="B32" s="6">
        <v>13239.354588938593</v>
      </c>
      <c r="C32" s="7">
        <v>0.58727599807500097</v>
      </c>
      <c r="D32" s="8">
        <v>7775.155180087756</v>
      </c>
      <c r="E32" s="7">
        <v>0.41272400192499914</v>
      </c>
      <c r="F32" s="8">
        <v>5464.1994088508382</v>
      </c>
      <c r="G32" s="7">
        <v>0</v>
      </c>
      <c r="H32" s="6">
        <v>0</v>
      </c>
    </row>
    <row r="33" spans="1:8" s="3" customFormat="1" ht="19.5" customHeight="1" x14ac:dyDescent="0.25">
      <c r="A33" s="27" t="s">
        <v>29</v>
      </c>
      <c r="B33" s="6">
        <v>2821.7234095138133</v>
      </c>
      <c r="C33" s="7">
        <v>0.72686096514889686</v>
      </c>
      <c r="D33" s="8">
        <v>2051.0006008224464</v>
      </c>
      <c r="E33" s="7">
        <v>0.26930487674290554</v>
      </c>
      <c r="F33" s="8">
        <v>759.90387500168868</v>
      </c>
      <c r="G33" s="7">
        <v>3.8341581081975918E-3</v>
      </c>
      <c r="H33" s="6">
        <v>10.818933689678341</v>
      </c>
    </row>
    <row r="34" spans="1:8" s="3" customFormat="1" ht="19.5" customHeight="1" x14ac:dyDescent="0.25">
      <c r="A34" s="27" t="s">
        <v>30</v>
      </c>
      <c r="B34" s="6">
        <v>1287.8581325290879</v>
      </c>
      <c r="C34" s="7">
        <v>0.51849418170410955</v>
      </c>
      <c r="D34" s="8">
        <v>667.74694857665213</v>
      </c>
      <c r="E34" s="7">
        <v>0.20739297459553252</v>
      </c>
      <c r="F34" s="8">
        <v>267.09272896225508</v>
      </c>
      <c r="G34" s="7">
        <v>0.27411284370035799</v>
      </c>
      <c r="H34" s="6">
        <v>353.01845499018083</v>
      </c>
    </row>
    <row r="35" spans="1:8" s="3" customFormat="1" ht="19.5" customHeight="1" x14ac:dyDescent="0.25">
      <c r="A35" s="27" t="s">
        <v>31</v>
      </c>
      <c r="B35" s="6">
        <v>3895.9357063512311</v>
      </c>
      <c r="C35" s="7">
        <v>0.87986558817440363</v>
      </c>
      <c r="D35" s="8">
        <v>3427.8997617583868</v>
      </c>
      <c r="E35" s="7">
        <v>0.11350353582019032</v>
      </c>
      <c r="F35" s="8">
        <v>442.20247799899545</v>
      </c>
      <c r="G35" s="7">
        <v>6.630876005405845E-3</v>
      </c>
      <c r="H35" s="6">
        <v>25.83346659384825</v>
      </c>
    </row>
    <row r="36" spans="1:8" s="3" customFormat="1" ht="19.5" customHeight="1" x14ac:dyDescent="0.25">
      <c r="A36" s="27" t="s">
        <v>32</v>
      </c>
      <c r="B36" s="6">
        <v>5489.3178268323418</v>
      </c>
      <c r="C36" s="7">
        <v>0.47990621190618732</v>
      </c>
      <c r="D36" s="8">
        <v>2634.3577242242136</v>
      </c>
      <c r="E36" s="7">
        <v>0.51130847001321911</v>
      </c>
      <c r="F36" s="8">
        <v>2806.7346994539334</v>
      </c>
      <c r="G36" s="7">
        <v>8.785318080593409E-3</v>
      </c>
      <c r="H36" s="6">
        <v>48.225403154193891</v>
      </c>
    </row>
    <row r="37" spans="1:8" s="3" customFormat="1" ht="19.5" customHeight="1" x14ac:dyDescent="0.25">
      <c r="A37" s="27" t="s">
        <v>33</v>
      </c>
      <c r="B37" s="6">
        <v>14145.59077587405</v>
      </c>
      <c r="C37" s="7">
        <v>0.63545241109936834</v>
      </c>
      <c r="D37" s="8">
        <v>8988.8497649541496</v>
      </c>
      <c r="E37" s="7">
        <v>0.33952615411405562</v>
      </c>
      <c r="F37" s="8">
        <v>4802.7980338037769</v>
      </c>
      <c r="G37" s="7">
        <v>2.5021434786576147E-2</v>
      </c>
      <c r="H37" s="6">
        <v>353.94297711612563</v>
      </c>
    </row>
    <row r="38" spans="1:8" s="3" customFormat="1" ht="19.5" customHeight="1" x14ac:dyDescent="0.25">
      <c r="A38" s="27" t="s">
        <v>34</v>
      </c>
      <c r="B38" s="6">
        <v>27473.566965396079</v>
      </c>
      <c r="C38" s="7">
        <v>0.74927974646332418</v>
      </c>
      <c r="D38" s="8">
        <v>20585.387290275132</v>
      </c>
      <c r="E38" s="7">
        <v>0.17306845820288308</v>
      </c>
      <c r="F38" s="8">
        <v>4754.8078760347607</v>
      </c>
      <c r="G38" s="7">
        <v>7.7651795333792725E-2</v>
      </c>
      <c r="H38" s="6">
        <v>2133.3717990861851</v>
      </c>
    </row>
    <row r="39" spans="1:8" s="3" customFormat="1" ht="19.5" customHeight="1" x14ac:dyDescent="0.25">
      <c r="A39" s="27" t="s">
        <v>35</v>
      </c>
      <c r="B39" s="6">
        <v>7495.9391156117326</v>
      </c>
      <c r="C39" s="7">
        <v>0.85968476951673234</v>
      </c>
      <c r="D39" s="8">
        <v>6444.1446909161305</v>
      </c>
      <c r="E39" s="7">
        <v>0.1397850501880398</v>
      </c>
      <c r="F39" s="8">
        <v>1047.8202254822768</v>
      </c>
      <c r="G39" s="7">
        <v>5.3018029522794929E-4</v>
      </c>
      <c r="H39" s="6">
        <v>3.9741992133257611</v>
      </c>
    </row>
    <row r="40" spans="1:8" s="3" customFormat="1" ht="19.5" customHeight="1" x14ac:dyDescent="0.25">
      <c r="A40" s="27" t="s">
        <v>36</v>
      </c>
      <c r="B40" s="6">
        <v>13651.068513437456</v>
      </c>
      <c r="C40" s="7">
        <v>0.65860602127006496</v>
      </c>
      <c r="D40" s="8">
        <v>8990.6759197201027</v>
      </c>
      <c r="E40" s="7">
        <v>0.32545659119589332</v>
      </c>
      <c r="F40" s="8">
        <v>4442.8302245649456</v>
      </c>
      <c r="G40" s="7">
        <v>1.5937387534041853E-2</v>
      </c>
      <c r="H40" s="6">
        <v>217.56236915240936</v>
      </c>
    </row>
    <row r="41" spans="1:8" s="3" customFormat="1" ht="19.5" customHeight="1" x14ac:dyDescent="0.25">
      <c r="A41" s="27" t="s">
        <v>37</v>
      </c>
      <c r="B41" s="6">
        <v>5148.4821670805341</v>
      </c>
      <c r="C41" s="7">
        <v>0.45360716168561521</v>
      </c>
      <c r="D41" s="8">
        <v>2335.3883827984064</v>
      </c>
      <c r="E41" s="7">
        <v>0.51964102552613967</v>
      </c>
      <c r="F41" s="8">
        <v>2675.3625532047704</v>
      </c>
      <c r="G41" s="7">
        <v>2.6751812788245052E-2</v>
      </c>
      <c r="H41" s="6">
        <v>137.73123107735663</v>
      </c>
    </row>
    <row r="42" spans="1:8" s="3" customFormat="1" ht="19.5" customHeight="1" x14ac:dyDescent="0.25">
      <c r="A42" s="27" t="s">
        <v>38</v>
      </c>
      <c r="B42" s="6">
        <v>10108.148363795903</v>
      </c>
      <c r="C42" s="7">
        <v>0.48738699043390671</v>
      </c>
      <c r="D42" s="8">
        <v>4926.5800098899035</v>
      </c>
      <c r="E42" s="7">
        <v>8.3738205042731356E-2</v>
      </c>
      <c r="F42" s="8">
        <v>846.4382002898908</v>
      </c>
      <c r="G42" s="7">
        <v>0.42887480452336191</v>
      </c>
      <c r="H42" s="6">
        <v>4335.1301536161081</v>
      </c>
    </row>
    <row r="43" spans="1:8" s="3" customFormat="1" ht="19.5" customHeight="1" x14ac:dyDescent="0.25">
      <c r="A43" s="27" t="s">
        <v>39</v>
      </c>
      <c r="B43" s="6">
        <v>9464.8861402029379</v>
      </c>
      <c r="C43" s="7">
        <v>0.62042743627474384</v>
      </c>
      <c r="D43" s="8">
        <v>5872.2750425984641</v>
      </c>
      <c r="E43" s="7">
        <v>0.34099337043982708</v>
      </c>
      <c r="F43" s="8">
        <v>3227.4634257770053</v>
      </c>
      <c r="G43" s="7">
        <v>3.8579193285429088E-2</v>
      </c>
      <c r="H43" s="6">
        <v>365.147671827468</v>
      </c>
    </row>
    <row r="44" spans="1:8" s="3" customFormat="1" ht="19.5" customHeight="1" x14ac:dyDescent="0.25">
      <c r="A44" s="27" t="s">
        <v>73</v>
      </c>
      <c r="B44" s="6">
        <v>1848.1103946464586</v>
      </c>
      <c r="C44" s="7">
        <v>1</v>
      </c>
      <c r="D44" s="8">
        <v>1848.1103946464586</v>
      </c>
      <c r="E44" s="7">
        <v>0</v>
      </c>
      <c r="F44" s="8">
        <v>0</v>
      </c>
      <c r="G44" s="7">
        <v>0</v>
      </c>
      <c r="H44" s="6">
        <v>0</v>
      </c>
    </row>
    <row r="45" spans="1:8" s="3" customFormat="1" ht="19.5" customHeight="1" x14ac:dyDescent="0.25">
      <c r="A45" s="27" t="s">
        <v>41</v>
      </c>
      <c r="B45" s="6">
        <v>308.53878894068987</v>
      </c>
      <c r="C45" s="7">
        <v>0.81580480493456498</v>
      </c>
      <c r="D45" s="8">
        <v>251.7074265265064</v>
      </c>
      <c r="E45" s="7">
        <v>0.17997897402843807</v>
      </c>
      <c r="F45" s="8">
        <v>55.530494681522157</v>
      </c>
      <c r="G45" s="7">
        <v>4.2162210369970253E-3</v>
      </c>
      <c r="H45" s="6">
        <v>1.3008677326613218</v>
      </c>
    </row>
    <row r="46" spans="1:8" s="3" customFormat="1" ht="19.5" customHeight="1" x14ac:dyDescent="0.25">
      <c r="A46" s="27" t="s">
        <v>42</v>
      </c>
      <c r="B46" s="6">
        <v>5309.3067971789014</v>
      </c>
      <c r="C46" s="7">
        <v>0.7380789179823517</v>
      </c>
      <c r="D46" s="8">
        <v>3918.6874160981488</v>
      </c>
      <c r="E46" s="7">
        <v>6.4477730193653299E-2</v>
      </c>
      <c r="F46" s="8">
        <v>342.33205118383074</v>
      </c>
      <c r="G46" s="7">
        <v>0.19744335182399503</v>
      </c>
      <c r="H46" s="6">
        <v>1048.2873298969221</v>
      </c>
    </row>
    <row r="47" spans="1:8" s="3" customFormat="1" ht="19.5" customHeight="1" x14ac:dyDescent="0.25">
      <c r="A47" s="27" t="s">
        <v>43</v>
      </c>
      <c r="B47" s="6">
        <v>6800.2332400161004</v>
      </c>
      <c r="C47" s="7">
        <v>0.57568634036337651</v>
      </c>
      <c r="D47" s="8">
        <v>3914.8013875622555</v>
      </c>
      <c r="E47" s="7">
        <v>0.40999756029219914</v>
      </c>
      <c r="F47" s="8">
        <v>2788.0790378245179</v>
      </c>
      <c r="G47" s="7">
        <v>1.4316099344424351E-2</v>
      </c>
      <c r="H47" s="6">
        <v>97.35281462932717</v>
      </c>
    </row>
    <row r="48" spans="1:8" s="3" customFormat="1" ht="19.5" customHeight="1" x14ac:dyDescent="0.25">
      <c r="A48" s="27" t="s">
        <v>44</v>
      </c>
      <c r="B48" s="6">
        <v>8909.4241421283914</v>
      </c>
      <c r="C48" s="7">
        <v>0.73317479319534229</v>
      </c>
      <c r="D48" s="8">
        <v>6532.1652028945737</v>
      </c>
      <c r="E48" s="7">
        <v>0.20052223766195301</v>
      </c>
      <c r="F48" s="8">
        <v>1786.5376652590112</v>
      </c>
      <c r="G48" s="7">
        <v>6.6302969142704796E-2</v>
      </c>
      <c r="H48" s="6">
        <v>590.7212739748079</v>
      </c>
    </row>
    <row r="49" spans="1:49" s="3" customFormat="1" ht="19.5" customHeight="1" x14ac:dyDescent="0.25">
      <c r="A49" s="27" t="s">
        <v>45</v>
      </c>
      <c r="B49" s="6">
        <v>27414.63075192651</v>
      </c>
      <c r="C49" s="7">
        <v>0.51901119439903443</v>
      </c>
      <c r="D49" s="8">
        <v>14228.500250565878</v>
      </c>
      <c r="E49" s="7">
        <v>0.43143989303289881</v>
      </c>
      <c r="F49" s="8">
        <v>11827.765359147592</v>
      </c>
      <c r="G49" s="7">
        <v>4.9548912568066622E-2</v>
      </c>
      <c r="H49" s="6">
        <v>1358.3651422130372</v>
      </c>
    </row>
    <row r="50" spans="1:49" s="3" customFormat="1" ht="19.5" customHeight="1" x14ac:dyDescent="0.25">
      <c r="A50" s="27" t="s">
        <v>46</v>
      </c>
      <c r="B50" s="8">
        <v>3742.8652643177961</v>
      </c>
      <c r="C50" s="7">
        <v>0.29197644396833478</v>
      </c>
      <c r="D50" s="8">
        <v>1092.8284901281115</v>
      </c>
      <c r="E50" s="7">
        <v>0.703384281484987</v>
      </c>
      <c r="F50" s="8">
        <v>2632.672594637289</v>
      </c>
      <c r="G50" s="7">
        <v>4.6392745466781486E-3</v>
      </c>
      <c r="H50" s="8">
        <v>17.364179552395331</v>
      </c>
    </row>
    <row r="51" spans="1:49" ht="19.5" customHeight="1" x14ac:dyDescent="0.25">
      <c r="A51" s="27" t="s">
        <v>47</v>
      </c>
      <c r="B51" s="8">
        <v>1776.1522531029843</v>
      </c>
      <c r="C51" s="7">
        <v>0.40747949094441049</v>
      </c>
      <c r="D51" s="8">
        <v>723.74561593417184</v>
      </c>
      <c r="E51" s="7">
        <v>0.57201665985784711</v>
      </c>
      <c r="F51" s="8">
        <v>1015.9886792189585</v>
      </c>
      <c r="G51" s="7">
        <v>2.0503849197742386E-2</v>
      </c>
      <c r="H51" s="8">
        <v>36.417957949853957</v>
      </c>
    </row>
    <row r="52" spans="1:49" ht="19.5" customHeight="1" x14ac:dyDescent="0.25">
      <c r="A52" s="27" t="s">
        <v>48</v>
      </c>
      <c r="B52" s="8">
        <v>10148.772786968937</v>
      </c>
      <c r="C52" s="7">
        <v>0.5855334833048299</v>
      </c>
      <c r="D52" s="8">
        <v>5942.4462812231886</v>
      </c>
      <c r="E52" s="7">
        <v>0.28721606790521198</v>
      </c>
      <c r="F52" s="8">
        <v>2914.8906139366377</v>
      </c>
      <c r="G52" s="7">
        <v>0.12725044878995781</v>
      </c>
      <c r="H52" s="8">
        <v>1291.4358918091082</v>
      </c>
    </row>
    <row r="53" spans="1:49" ht="19.5" customHeight="1" x14ac:dyDescent="0.25">
      <c r="A53" s="27" t="s">
        <v>49</v>
      </c>
      <c r="B53" s="8">
        <v>16544.234979926154</v>
      </c>
      <c r="C53" s="7">
        <v>0.81134111962740862</v>
      </c>
      <c r="D53" s="8">
        <v>13423.018131992223</v>
      </c>
      <c r="E53" s="7">
        <v>7.9210886020828819E-2</v>
      </c>
      <c r="F53" s="8">
        <v>1310.4835112967398</v>
      </c>
      <c r="G53" s="7">
        <v>0.10944799435176263</v>
      </c>
      <c r="H53" s="8">
        <v>1810.7333366371913</v>
      </c>
    </row>
    <row r="54" spans="1:49" ht="19.5" customHeight="1" x14ac:dyDescent="0.25">
      <c r="A54" s="27" t="s">
        <v>50</v>
      </c>
      <c r="B54" s="8">
        <v>1699.185728144158</v>
      </c>
      <c r="C54" s="7">
        <v>0.38573186523235553</v>
      </c>
      <c r="D54" s="8">
        <v>655.43008029324426</v>
      </c>
      <c r="E54" s="7">
        <v>0.30119305641884159</v>
      </c>
      <c r="F54" s="8">
        <v>511.78294288301379</v>
      </c>
      <c r="G54" s="7">
        <v>0.31307507834880272</v>
      </c>
      <c r="H54" s="8">
        <v>531.97270496789963</v>
      </c>
    </row>
    <row r="55" spans="1:49" ht="19.5" customHeight="1" x14ac:dyDescent="0.25">
      <c r="A55" s="27" t="s">
        <v>51</v>
      </c>
      <c r="B55" s="8">
        <v>10995.238713776918</v>
      </c>
      <c r="C55" s="7">
        <v>0.353550871463646</v>
      </c>
      <c r="D55" s="8">
        <v>3887.3762292066476</v>
      </c>
      <c r="E55" s="7">
        <v>0.60346595141409454</v>
      </c>
      <c r="F55" s="8">
        <v>6635.2521914344734</v>
      </c>
      <c r="G55" s="7">
        <v>4.298317712225954E-2</v>
      </c>
      <c r="H55" s="8">
        <v>472.61029313579843</v>
      </c>
    </row>
    <row r="56" spans="1:49" ht="19.5" customHeight="1" x14ac:dyDescent="0.25">
      <c r="A56" s="27" t="s">
        <v>52</v>
      </c>
      <c r="B56" s="8">
        <v>1929.6056217105149</v>
      </c>
      <c r="C56" s="7">
        <v>0.22584789092084753</v>
      </c>
      <c r="D56" s="6">
        <v>435.79735997233058</v>
      </c>
      <c r="E56" s="7">
        <v>0.77119634062182485</v>
      </c>
      <c r="F56" s="8">
        <v>1488.1047943064505</v>
      </c>
      <c r="G56" s="7">
        <v>2.9557684573276854E-3</v>
      </c>
      <c r="H56" s="8">
        <v>5.7034674317341176</v>
      </c>
    </row>
    <row r="57" spans="1:49" ht="29.25" customHeight="1" x14ac:dyDescent="0.25">
      <c r="A57" s="30" t="s">
        <v>53</v>
      </c>
      <c r="B57" s="31">
        <v>487401.68943696166</v>
      </c>
      <c r="C57" s="32">
        <v>0.66594893186424919</v>
      </c>
      <c r="D57" s="33">
        <v>324584.63446937513</v>
      </c>
      <c r="E57" s="32">
        <v>0.26999581243976684</v>
      </c>
      <c r="F57" s="33">
        <v>131596.41512404737</v>
      </c>
      <c r="G57" s="32">
        <v>6.4055255695984345E-2</v>
      </c>
      <c r="H57" s="31">
        <v>31220.639843539331</v>
      </c>
    </row>
    <row r="58" spans="1:49" ht="26.25" customHeight="1" x14ac:dyDescent="0.25">
      <c r="A58" s="328" t="s">
        <v>159</v>
      </c>
      <c r="B58" s="328"/>
      <c r="C58" s="328"/>
      <c r="D58" s="328"/>
      <c r="E58" s="328"/>
      <c r="F58" s="328"/>
      <c r="G58" s="328"/>
      <c r="H58" s="328"/>
    </row>
    <row r="59" spans="1:49" ht="35.25" customHeight="1" x14ac:dyDescent="0.25">
      <c r="A59" s="327" t="s">
        <v>333</v>
      </c>
      <c r="B59" s="327"/>
      <c r="C59" s="327"/>
      <c r="D59" s="327"/>
      <c r="E59" s="327"/>
      <c r="F59" s="327"/>
      <c r="G59" s="327"/>
      <c r="H59" s="327"/>
    </row>
    <row r="60" spans="1:49" ht="51.75" customHeight="1" x14ac:dyDescent="0.25">
      <c r="A60" s="325" t="s">
        <v>74</v>
      </c>
      <c r="B60" s="325"/>
      <c r="C60" s="325"/>
      <c r="D60" s="325"/>
      <c r="E60" s="325"/>
      <c r="F60" s="325"/>
      <c r="G60" s="325"/>
      <c r="H60" s="325"/>
    </row>
    <row r="61" spans="1:49" s="11" customFormat="1" ht="26.25" customHeight="1" x14ac:dyDescent="0.25">
      <c r="A61" s="324" t="s">
        <v>68</v>
      </c>
      <c r="B61" s="324"/>
      <c r="C61" s="324"/>
      <c r="D61" s="324"/>
      <c r="E61" s="324"/>
      <c r="F61" s="324"/>
      <c r="G61" s="324"/>
      <c r="H61" s="324"/>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row>
    <row r="62" spans="1:49" s="11" customFormat="1" ht="28.5" customHeight="1" x14ac:dyDescent="0.25">
      <c r="A62" s="324" t="s">
        <v>69</v>
      </c>
      <c r="B62" s="324"/>
      <c r="C62" s="324"/>
      <c r="D62" s="324"/>
      <c r="E62" s="324"/>
      <c r="F62" s="324"/>
      <c r="G62" s="324"/>
      <c r="H62" s="324"/>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row>
    <row r="63" spans="1:49" s="11" customFormat="1" ht="26.25" customHeight="1" x14ac:dyDescent="0.25">
      <c r="A63" s="324" t="s">
        <v>70</v>
      </c>
      <c r="B63" s="324"/>
      <c r="C63" s="324"/>
      <c r="D63" s="324"/>
      <c r="E63" s="324"/>
      <c r="F63" s="324"/>
      <c r="G63" s="324"/>
      <c r="H63" s="324"/>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row>
    <row r="64" spans="1:49" s="11" customFormat="1" ht="30" customHeight="1" x14ac:dyDescent="0.25">
      <c r="A64" s="324" t="s">
        <v>75</v>
      </c>
      <c r="B64" s="324"/>
      <c r="C64" s="324"/>
      <c r="D64" s="324"/>
      <c r="E64" s="324"/>
      <c r="F64" s="324"/>
      <c r="G64" s="324"/>
      <c r="H64" s="324"/>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row>
    <row r="65" spans="1:49" s="11" customFormat="1" x14ac:dyDescent="0.25">
      <c r="A65" s="9"/>
      <c r="B65" s="9"/>
      <c r="C65" s="9"/>
      <c r="D65" s="9"/>
      <c r="E65" s="9"/>
      <c r="F65" s="9"/>
      <c r="G65" s="9"/>
      <c r="H65" s="9"/>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row>
    <row r="66" spans="1:49" s="11" customFormat="1" x14ac:dyDescent="0.25">
      <c r="A66" s="9"/>
      <c r="B66" s="9"/>
      <c r="C66" s="9"/>
      <c r="D66" s="9"/>
      <c r="E66" s="9"/>
      <c r="F66" s="9"/>
      <c r="G66" s="9"/>
      <c r="H66" s="9"/>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row>
  </sheetData>
  <sheetProtection algorithmName="SHA-512" hashValue="MncY33QoyYGL/T3jeHb4jx0Vxajk8P9M6+2Zj37DQbuEy/Y6r2CG6EDf850qdXygEWQMRmEvnFnllTpl+lNUDw==" saltValue="g+GfcpMdiGbr7JW2xeR7Ng==" spinCount="100000" sheet="1" objects="1" scenarios="1"/>
  <mergeCells count="14">
    <mergeCell ref="A61:H61"/>
    <mergeCell ref="A1:H1"/>
    <mergeCell ref="A62:H62"/>
    <mergeCell ref="A63:H63"/>
    <mergeCell ref="A64:H64"/>
    <mergeCell ref="A60:H60"/>
    <mergeCell ref="G4:H4"/>
    <mergeCell ref="E4:F4"/>
    <mergeCell ref="B4:B5"/>
    <mergeCell ref="A2:H2"/>
    <mergeCell ref="A4:A5"/>
    <mergeCell ref="C4:D4"/>
    <mergeCell ref="A59:H59"/>
    <mergeCell ref="A58:H58"/>
  </mergeCells>
  <pageMargins left="0.2" right="0.2" top="0.25" bottom="0.25" header="0.05" footer="0.05"/>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2"/>
  <sheetViews>
    <sheetView zoomScaleNormal="100" workbookViewId="0">
      <selection activeCell="A2" sqref="A2:L5"/>
    </sheetView>
  </sheetViews>
  <sheetFormatPr defaultColWidth="9.109375" defaultRowHeight="14.4" x14ac:dyDescent="0.3"/>
  <cols>
    <col min="1" max="1" width="13.33203125" style="236" customWidth="1"/>
    <col min="2" max="2" width="10.33203125" style="185" customWidth="1"/>
    <col min="3" max="3" width="11.109375" style="209" customWidth="1"/>
    <col min="4" max="4" width="16.6640625" style="209" customWidth="1"/>
    <col min="5" max="5" width="14.88671875" style="209" customWidth="1"/>
    <col min="6" max="6" width="17.6640625" style="209" customWidth="1"/>
    <col min="7" max="7" width="16.44140625" style="209" customWidth="1"/>
    <col min="8" max="8" width="15.109375" style="209" customWidth="1"/>
    <col min="9" max="9" width="13.5546875" style="209" customWidth="1"/>
    <col min="10" max="11" width="16.33203125" style="209" customWidth="1"/>
    <col min="12" max="12" width="15.33203125" style="209" customWidth="1"/>
    <col min="13" max="46" width="9.109375" style="185"/>
    <col min="47" max="54" width="9.109375" style="186"/>
    <col min="55" max="16384" width="9.109375" style="187"/>
  </cols>
  <sheetData>
    <row r="1" spans="1:54" ht="21.75" customHeight="1" x14ac:dyDescent="0.3">
      <c r="A1" s="329" t="s">
        <v>339</v>
      </c>
      <c r="B1" s="329"/>
      <c r="C1" s="329"/>
      <c r="D1" s="329"/>
      <c r="E1" s="329"/>
      <c r="F1" s="329"/>
      <c r="G1" s="329"/>
      <c r="H1" s="329" t="s">
        <v>339</v>
      </c>
      <c r="I1" s="329"/>
      <c r="J1" s="329"/>
      <c r="K1" s="329"/>
      <c r="L1" s="329"/>
      <c r="M1" s="184"/>
      <c r="N1" s="184"/>
    </row>
    <row r="2" spans="1:54" ht="38.25" customHeight="1" x14ac:dyDescent="0.3">
      <c r="A2" s="329" t="s">
        <v>340</v>
      </c>
      <c r="B2" s="329"/>
      <c r="C2" s="329"/>
      <c r="D2" s="329"/>
      <c r="E2" s="329"/>
      <c r="F2" s="329"/>
      <c r="G2" s="329"/>
      <c r="H2" s="329" t="s">
        <v>340</v>
      </c>
      <c r="I2" s="329"/>
      <c r="J2" s="329"/>
      <c r="K2" s="329"/>
      <c r="L2" s="329"/>
      <c r="M2" s="184"/>
      <c r="N2" s="184"/>
    </row>
    <row r="3" spans="1:54" ht="23.25" customHeight="1" x14ac:dyDescent="0.3">
      <c r="A3" s="188" t="s">
        <v>54</v>
      </c>
      <c r="B3" s="188" t="s">
        <v>55</v>
      </c>
      <c r="C3" s="188" t="s">
        <v>61</v>
      </c>
      <c r="D3" s="188" t="s">
        <v>56</v>
      </c>
      <c r="E3" s="189" t="s">
        <v>57</v>
      </c>
      <c r="F3" s="189" t="s">
        <v>58</v>
      </c>
      <c r="G3" s="189" t="s">
        <v>59</v>
      </c>
      <c r="H3" s="190" t="s">
        <v>60</v>
      </c>
      <c r="I3" s="190" t="s">
        <v>167</v>
      </c>
      <c r="J3" s="190" t="s">
        <v>168</v>
      </c>
      <c r="K3" s="190" t="s">
        <v>169</v>
      </c>
      <c r="L3" s="190" t="s">
        <v>170</v>
      </c>
    </row>
    <row r="4" spans="1:54" ht="38.25" customHeight="1" x14ac:dyDescent="0.3">
      <c r="A4" s="330" t="s">
        <v>1</v>
      </c>
      <c r="B4" s="331" t="s">
        <v>341</v>
      </c>
      <c r="C4" s="329" t="s">
        <v>342</v>
      </c>
      <c r="D4" s="329"/>
      <c r="E4" s="329"/>
      <c r="F4" s="329"/>
      <c r="G4" s="329"/>
      <c r="H4" s="329" t="s">
        <v>343</v>
      </c>
      <c r="I4" s="329"/>
      <c r="J4" s="329"/>
      <c r="K4" s="329"/>
      <c r="L4" s="332" t="s">
        <v>344</v>
      </c>
    </row>
    <row r="5" spans="1:54" s="195" customFormat="1" ht="80.25" customHeight="1" x14ac:dyDescent="0.25">
      <c r="A5" s="330"/>
      <c r="B5" s="331"/>
      <c r="C5" s="191" t="s">
        <v>345</v>
      </c>
      <c r="D5" s="192" t="s">
        <v>346</v>
      </c>
      <c r="E5" s="193" t="s">
        <v>347</v>
      </c>
      <c r="F5" s="193" t="s">
        <v>348</v>
      </c>
      <c r="G5" s="193" t="s">
        <v>349</v>
      </c>
      <c r="H5" s="193" t="s">
        <v>350</v>
      </c>
      <c r="I5" s="193" t="s">
        <v>351</v>
      </c>
      <c r="J5" s="193" t="s">
        <v>352</v>
      </c>
      <c r="K5" s="193" t="s">
        <v>353</v>
      </c>
      <c r="L5" s="332"/>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row>
    <row r="6" spans="1:54" s="199" customFormat="1" ht="30" customHeight="1" x14ac:dyDescent="0.25">
      <c r="A6" s="330" t="s">
        <v>354</v>
      </c>
      <c r="B6" s="330"/>
      <c r="C6" s="196" t="s">
        <v>253</v>
      </c>
      <c r="D6" s="196" t="s">
        <v>254</v>
      </c>
      <c r="E6" s="197" t="s">
        <v>355</v>
      </c>
      <c r="F6" s="197" t="s">
        <v>255</v>
      </c>
      <c r="G6" s="197" t="s">
        <v>356</v>
      </c>
      <c r="H6" s="197" t="s">
        <v>256</v>
      </c>
      <c r="I6" s="197" t="s">
        <v>357</v>
      </c>
      <c r="J6" s="197" t="s">
        <v>255</v>
      </c>
      <c r="K6" s="197" t="s">
        <v>358</v>
      </c>
      <c r="L6" s="197" t="s">
        <v>359</v>
      </c>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row>
    <row r="7" spans="1:54" s="210" customFormat="1" ht="24" customHeight="1" x14ac:dyDescent="0.25">
      <c r="A7" s="200" t="s">
        <v>2</v>
      </c>
      <c r="B7" s="200" t="s">
        <v>360</v>
      </c>
      <c r="C7" s="201">
        <v>33021.815288410784</v>
      </c>
      <c r="D7" s="202">
        <v>8.7140999999999996E-2</v>
      </c>
      <c r="E7" s="203">
        <f t="shared" ref="E7:E57" si="0">C7*D7</f>
        <v>2877.5540060474041</v>
      </c>
      <c r="F7" s="204">
        <v>0.26200000000000001</v>
      </c>
      <c r="G7" s="205">
        <f t="shared" ref="G7:G57" si="1">E7*F7</f>
        <v>753.91914958441987</v>
      </c>
      <c r="H7" s="206">
        <v>0.139156</v>
      </c>
      <c r="I7" s="205">
        <v>4595.1837282740908</v>
      </c>
      <c r="J7" s="207">
        <v>0.16300000000000001</v>
      </c>
      <c r="K7" s="205">
        <v>749.0149477086768</v>
      </c>
      <c r="L7" s="208">
        <f>G7+K7</f>
        <v>1502.9340972930968</v>
      </c>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09"/>
      <c r="BB7" s="209"/>
    </row>
    <row r="8" spans="1:54" s="210" customFormat="1" ht="24" customHeight="1" x14ac:dyDescent="0.25">
      <c r="A8" s="200" t="s">
        <v>3</v>
      </c>
      <c r="B8" s="200" t="s">
        <v>361</v>
      </c>
      <c r="C8" s="201">
        <v>2632.8205422482579</v>
      </c>
      <c r="D8" s="211">
        <v>5.7478000000000001E-2</v>
      </c>
      <c r="E8" s="203">
        <f t="shared" si="0"/>
        <v>151.32925912734538</v>
      </c>
      <c r="F8" s="204">
        <v>0.26200000000000001</v>
      </c>
      <c r="G8" s="205">
        <f t="shared" si="1"/>
        <v>39.648265891364488</v>
      </c>
      <c r="H8" s="206">
        <v>0.12970300000000001</v>
      </c>
      <c r="I8" s="205">
        <v>341.48472279122581</v>
      </c>
      <c r="J8" s="207">
        <v>0.16300000000000001</v>
      </c>
      <c r="K8" s="205">
        <v>55.662009814969807</v>
      </c>
      <c r="L8" s="208">
        <f t="shared" ref="L8:L57" si="2">G8+K8</f>
        <v>95.310275706334295</v>
      </c>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row>
    <row r="9" spans="1:54" s="210" customFormat="1" ht="24" customHeight="1" x14ac:dyDescent="0.25">
      <c r="A9" s="200" t="s">
        <v>4</v>
      </c>
      <c r="B9" s="200" t="s">
        <v>362</v>
      </c>
      <c r="C9" s="201">
        <v>30705.713327814236</v>
      </c>
      <c r="D9" s="202">
        <v>4.4295000000000001E-2</v>
      </c>
      <c r="E9" s="203">
        <f t="shared" si="0"/>
        <v>1360.1095718555316</v>
      </c>
      <c r="F9" s="204">
        <v>0.26200000000000001</v>
      </c>
      <c r="G9" s="205">
        <f t="shared" si="1"/>
        <v>356.34870782614928</v>
      </c>
      <c r="H9" s="206">
        <v>6.3480999999999996E-2</v>
      </c>
      <c r="I9" s="205">
        <v>1949.2293877629754</v>
      </c>
      <c r="J9" s="207">
        <v>0.16300000000000001</v>
      </c>
      <c r="K9" s="205">
        <v>317.72439020536501</v>
      </c>
      <c r="L9" s="208">
        <f t="shared" si="2"/>
        <v>674.07309803151429</v>
      </c>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row>
    <row r="10" spans="1:54" s="210" customFormat="1" ht="24" customHeight="1" x14ac:dyDescent="0.25">
      <c r="A10" s="200" t="s">
        <v>5</v>
      </c>
      <c r="B10" s="200" t="s">
        <v>360</v>
      </c>
      <c r="C10" s="201">
        <v>27718.826688520621</v>
      </c>
      <c r="D10" s="202">
        <v>8.7140999999999996E-2</v>
      </c>
      <c r="E10" s="203">
        <f t="shared" si="0"/>
        <v>2415.4462764643754</v>
      </c>
      <c r="F10" s="204">
        <v>0.26200000000000001</v>
      </c>
      <c r="G10" s="205">
        <f t="shared" si="1"/>
        <v>632.84692443366635</v>
      </c>
      <c r="H10" s="206">
        <v>0.139156</v>
      </c>
      <c r="I10" s="205">
        <v>3857.2410466677757</v>
      </c>
      <c r="J10" s="207">
        <v>0.16300000000000001</v>
      </c>
      <c r="K10" s="205">
        <v>628.73029060684746</v>
      </c>
      <c r="L10" s="208">
        <f t="shared" si="2"/>
        <v>1261.5772150405137</v>
      </c>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row>
    <row r="11" spans="1:54" s="210" customFormat="1" ht="24" customHeight="1" x14ac:dyDescent="0.25">
      <c r="A11" s="212" t="s">
        <v>6</v>
      </c>
      <c r="B11" s="212" t="s">
        <v>6</v>
      </c>
      <c r="C11" s="203">
        <v>631040.30753213959</v>
      </c>
      <c r="D11" s="213">
        <v>6.6242999999999996E-2</v>
      </c>
      <c r="E11" s="203">
        <f t="shared" si="0"/>
        <v>41802.003091851519</v>
      </c>
      <c r="F11" s="204">
        <v>0.26200000000000001</v>
      </c>
      <c r="G11" s="205">
        <f t="shared" si="1"/>
        <v>10952.124810065099</v>
      </c>
      <c r="H11" s="206">
        <v>0.172599</v>
      </c>
      <c r="I11" s="205">
        <v>108916.92603973976</v>
      </c>
      <c r="J11" s="207">
        <v>0.16300000000000001</v>
      </c>
      <c r="K11" s="205">
        <v>17753.458944477581</v>
      </c>
      <c r="L11" s="208">
        <f t="shared" si="2"/>
        <v>28705.58375454268</v>
      </c>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09"/>
      <c r="BA11" s="209"/>
      <c r="BB11" s="209"/>
    </row>
    <row r="12" spans="1:54" s="210" customFormat="1" ht="24" customHeight="1" x14ac:dyDescent="0.25">
      <c r="A12" s="212" t="s">
        <v>7</v>
      </c>
      <c r="B12" s="212" t="s">
        <v>363</v>
      </c>
      <c r="C12" s="203">
        <v>47820.084743812549</v>
      </c>
      <c r="D12" s="213">
        <v>6.2795000000000004E-2</v>
      </c>
      <c r="E12" s="203">
        <f t="shared" si="0"/>
        <v>3002.8622214877091</v>
      </c>
      <c r="F12" s="204">
        <v>0.26200000000000001</v>
      </c>
      <c r="G12" s="205">
        <f t="shared" si="1"/>
        <v>786.74990202977983</v>
      </c>
      <c r="H12" s="206">
        <v>0.124233</v>
      </c>
      <c r="I12" s="205">
        <v>5940.8325879780641</v>
      </c>
      <c r="J12" s="207">
        <v>0.16300000000000001</v>
      </c>
      <c r="K12" s="205">
        <v>968.35571184042453</v>
      </c>
      <c r="L12" s="208">
        <f t="shared" si="2"/>
        <v>1755.1056138702043</v>
      </c>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row>
    <row r="13" spans="1:54" s="210" customFormat="1" ht="24" customHeight="1" x14ac:dyDescent="0.25">
      <c r="A13" s="212" t="s">
        <v>8</v>
      </c>
      <c r="B13" s="212" t="s">
        <v>364</v>
      </c>
      <c r="C13" s="203">
        <v>14438.229521718571</v>
      </c>
      <c r="D13" s="213">
        <v>2.4958999999999999E-2</v>
      </c>
      <c r="E13" s="203">
        <f t="shared" si="0"/>
        <v>360.36377063257379</v>
      </c>
      <c r="F13" s="204">
        <v>0.26200000000000001</v>
      </c>
      <c r="G13" s="205">
        <f t="shared" si="1"/>
        <v>94.415307905734338</v>
      </c>
      <c r="H13" s="206">
        <v>0.14189499999999999</v>
      </c>
      <c r="I13" s="205">
        <v>2048.7125779842568</v>
      </c>
      <c r="J13" s="207">
        <v>0.16300000000000001</v>
      </c>
      <c r="K13" s="205">
        <v>333.94015021143389</v>
      </c>
      <c r="L13" s="208">
        <f t="shared" si="2"/>
        <v>428.35545811716821</v>
      </c>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row>
    <row r="14" spans="1:54" s="210" customFormat="1" ht="24" customHeight="1" x14ac:dyDescent="0.25">
      <c r="A14" s="212" t="s">
        <v>9</v>
      </c>
      <c r="B14" s="212" t="s">
        <v>364</v>
      </c>
      <c r="C14" s="203">
        <v>3623.0815038525693</v>
      </c>
      <c r="D14" s="213">
        <v>2.4958999999999999E-2</v>
      </c>
      <c r="E14" s="203">
        <f t="shared" si="0"/>
        <v>90.428491254656265</v>
      </c>
      <c r="F14" s="204">
        <v>0.26200000000000001</v>
      </c>
      <c r="G14" s="205">
        <f t="shared" si="1"/>
        <v>23.692264708719943</v>
      </c>
      <c r="H14" s="206">
        <v>0.14189499999999999</v>
      </c>
      <c r="I14" s="205">
        <v>514.09714998916024</v>
      </c>
      <c r="J14" s="207">
        <v>0.16300000000000001</v>
      </c>
      <c r="K14" s="205">
        <v>83.79783544823313</v>
      </c>
      <c r="L14" s="208">
        <f t="shared" si="2"/>
        <v>107.49010015695308</v>
      </c>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row>
    <row r="15" spans="1:54" s="210" customFormat="1" ht="24" customHeight="1" x14ac:dyDescent="0.25">
      <c r="A15" s="212" t="s">
        <v>10</v>
      </c>
      <c r="B15" s="212" t="s">
        <v>360</v>
      </c>
      <c r="C15" s="203">
        <v>127308.97427652191</v>
      </c>
      <c r="D15" s="202">
        <v>8.7140999999999996E-2</v>
      </c>
      <c r="E15" s="203">
        <f t="shared" si="0"/>
        <v>11093.831327430395</v>
      </c>
      <c r="F15" s="204">
        <v>0.26200000000000001</v>
      </c>
      <c r="G15" s="205">
        <f t="shared" si="1"/>
        <v>2906.5838077867634</v>
      </c>
      <c r="H15" s="206">
        <v>0.139156</v>
      </c>
      <c r="I15" s="205">
        <v>17715.807624423684</v>
      </c>
      <c r="J15" s="207">
        <v>0.16300000000000001</v>
      </c>
      <c r="K15" s="205">
        <v>2887.6766427810603</v>
      </c>
      <c r="L15" s="208">
        <f t="shared" si="2"/>
        <v>5794.2604505678237</v>
      </c>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row>
    <row r="16" spans="1:54" s="210" customFormat="1" ht="24" customHeight="1" x14ac:dyDescent="0.25">
      <c r="A16" s="212" t="s">
        <v>11</v>
      </c>
      <c r="B16" s="212" t="s">
        <v>360</v>
      </c>
      <c r="C16" s="203">
        <v>51576.19169997923</v>
      </c>
      <c r="D16" s="202">
        <v>8.7140999999999996E-2</v>
      </c>
      <c r="E16" s="203">
        <f t="shared" si="0"/>
        <v>4494.4009209278902</v>
      </c>
      <c r="F16" s="204">
        <v>0.26200000000000001</v>
      </c>
      <c r="G16" s="205">
        <f t="shared" si="1"/>
        <v>1177.5330412831072</v>
      </c>
      <c r="H16" s="206">
        <v>0.139156</v>
      </c>
      <c r="I16" s="205">
        <v>7177.1365322023103</v>
      </c>
      <c r="J16" s="207">
        <v>0.16300000000000001</v>
      </c>
      <c r="K16" s="205">
        <v>1169.8732547489767</v>
      </c>
      <c r="L16" s="208">
        <f t="shared" si="2"/>
        <v>2347.4062960320839</v>
      </c>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row>
    <row r="17" spans="1:54" s="210" customFormat="1" ht="24" customHeight="1" x14ac:dyDescent="0.25">
      <c r="A17" s="212" t="s">
        <v>12</v>
      </c>
      <c r="B17" s="212" t="s">
        <v>361</v>
      </c>
      <c r="C17" s="203">
        <v>23608.295074538677</v>
      </c>
      <c r="D17" s="211">
        <v>5.7478000000000001E-2</v>
      </c>
      <c r="E17" s="203">
        <f t="shared" si="0"/>
        <v>1356.9575842943341</v>
      </c>
      <c r="F17" s="204">
        <v>0.26200000000000001</v>
      </c>
      <c r="G17" s="205">
        <f t="shared" si="1"/>
        <v>355.52288708511554</v>
      </c>
      <c r="H17" s="206">
        <v>0.12970300000000001</v>
      </c>
      <c r="I17" s="205">
        <v>3062.0666960528902</v>
      </c>
      <c r="J17" s="207">
        <v>0.16300000000000001</v>
      </c>
      <c r="K17" s="205">
        <v>499.11687145662114</v>
      </c>
      <c r="L17" s="208">
        <f t="shared" si="2"/>
        <v>854.63975854173668</v>
      </c>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row>
    <row r="18" spans="1:54" s="210" customFormat="1" ht="24" customHeight="1" x14ac:dyDescent="0.25">
      <c r="A18" s="212" t="s">
        <v>13</v>
      </c>
      <c r="B18" s="212" t="s">
        <v>363</v>
      </c>
      <c r="C18" s="203">
        <v>52823.572954637704</v>
      </c>
      <c r="D18" s="213">
        <v>6.2795000000000004E-2</v>
      </c>
      <c r="E18" s="203">
        <f t="shared" si="0"/>
        <v>3317.0562636864747</v>
      </c>
      <c r="F18" s="204">
        <v>0.26200000000000001</v>
      </c>
      <c r="G18" s="205">
        <f t="shared" si="1"/>
        <v>869.06874108585646</v>
      </c>
      <c r="H18" s="206">
        <v>0.124233</v>
      </c>
      <c r="I18" s="205">
        <v>6562.4309388735055</v>
      </c>
      <c r="J18" s="207">
        <v>0.16300000000000001</v>
      </c>
      <c r="K18" s="205">
        <v>1069.6762430363815</v>
      </c>
      <c r="L18" s="208">
        <f t="shared" si="2"/>
        <v>1938.7449841222378</v>
      </c>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row>
    <row r="19" spans="1:54" s="210" customFormat="1" ht="24" customHeight="1" x14ac:dyDescent="0.25">
      <c r="A19" s="212" t="s">
        <v>14</v>
      </c>
      <c r="B19" s="212" t="s">
        <v>365</v>
      </c>
      <c r="C19" s="203">
        <v>62112.326850869365</v>
      </c>
      <c r="D19" s="213">
        <v>4.9369999999999997E-2</v>
      </c>
      <c r="E19" s="203">
        <f t="shared" si="0"/>
        <v>3066.4855766274204</v>
      </c>
      <c r="F19" s="204">
        <v>0.26200000000000001</v>
      </c>
      <c r="G19" s="205">
        <f t="shared" si="1"/>
        <v>803.41922107638413</v>
      </c>
      <c r="H19" s="206">
        <v>7.7747999999999998E-2</v>
      </c>
      <c r="I19" s="205">
        <v>4829.109188001391</v>
      </c>
      <c r="J19" s="207">
        <v>0.16300000000000001</v>
      </c>
      <c r="K19" s="205">
        <v>787.14479764422674</v>
      </c>
      <c r="L19" s="208">
        <f t="shared" si="2"/>
        <v>1590.5640187206109</v>
      </c>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row>
    <row r="20" spans="1:54" s="210" customFormat="1" ht="24" customHeight="1" x14ac:dyDescent="0.25">
      <c r="A20" s="212" t="s">
        <v>15</v>
      </c>
      <c r="B20" s="212" t="s">
        <v>365</v>
      </c>
      <c r="C20" s="203">
        <v>45889.42726198255</v>
      </c>
      <c r="D20" s="213">
        <v>4.9369999999999997E-2</v>
      </c>
      <c r="E20" s="203">
        <f t="shared" si="0"/>
        <v>2265.5610239240782</v>
      </c>
      <c r="F20" s="204">
        <v>0.26200000000000001</v>
      </c>
      <c r="G20" s="205">
        <f t="shared" si="1"/>
        <v>593.57698826810849</v>
      </c>
      <c r="H20" s="206">
        <v>7.7747999999999998E-2</v>
      </c>
      <c r="I20" s="205">
        <v>3567.8111907646194</v>
      </c>
      <c r="J20" s="207">
        <v>0.16300000000000001</v>
      </c>
      <c r="K20" s="205">
        <v>581.55322409463292</v>
      </c>
      <c r="L20" s="208">
        <f t="shared" si="2"/>
        <v>1175.1302123627415</v>
      </c>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row>
    <row r="21" spans="1:54" s="210" customFormat="1" ht="24" customHeight="1" x14ac:dyDescent="0.25">
      <c r="A21" s="212" t="s">
        <v>16</v>
      </c>
      <c r="B21" s="212" t="s">
        <v>365</v>
      </c>
      <c r="C21" s="203">
        <v>80284.713730656833</v>
      </c>
      <c r="D21" s="213">
        <v>4.9369999999999997E-2</v>
      </c>
      <c r="E21" s="203">
        <f t="shared" si="0"/>
        <v>3963.6563168825278</v>
      </c>
      <c r="F21" s="204">
        <v>0.26200000000000001</v>
      </c>
      <c r="G21" s="205">
        <f t="shared" si="1"/>
        <v>1038.4779550232224</v>
      </c>
      <c r="H21" s="206">
        <v>7.7747999999999998E-2</v>
      </c>
      <c r="I21" s="205">
        <v>6241.9759231311073</v>
      </c>
      <c r="J21" s="207">
        <v>0.16300000000000001</v>
      </c>
      <c r="K21" s="205">
        <v>1017.4420754703705</v>
      </c>
      <c r="L21" s="208">
        <f t="shared" si="2"/>
        <v>2055.920030493593</v>
      </c>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row>
    <row r="22" spans="1:54" s="210" customFormat="1" ht="24" customHeight="1" x14ac:dyDescent="0.25">
      <c r="A22" s="212" t="s">
        <v>17</v>
      </c>
      <c r="B22" s="212" t="s">
        <v>365</v>
      </c>
      <c r="C22" s="203">
        <v>52422.429722240347</v>
      </c>
      <c r="D22" s="213">
        <v>4.9369999999999997E-2</v>
      </c>
      <c r="E22" s="203">
        <f t="shared" si="0"/>
        <v>2588.0953553870058</v>
      </c>
      <c r="F22" s="204">
        <v>0.26200000000000001</v>
      </c>
      <c r="G22" s="205">
        <f t="shared" si="1"/>
        <v>678.08098311139554</v>
      </c>
      <c r="H22" s="206">
        <v>7.7747999999999998E-2</v>
      </c>
      <c r="I22" s="205">
        <v>4075.7390660447422</v>
      </c>
      <c r="J22" s="207">
        <v>0.16300000000000001</v>
      </c>
      <c r="K22" s="205">
        <v>664.34546776529305</v>
      </c>
      <c r="L22" s="208">
        <f t="shared" si="2"/>
        <v>1342.4264508766887</v>
      </c>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row>
    <row r="23" spans="1:54" s="210" customFormat="1" ht="24" customHeight="1" x14ac:dyDescent="0.25">
      <c r="A23" s="212" t="s">
        <v>18</v>
      </c>
      <c r="B23" s="212" t="s">
        <v>364</v>
      </c>
      <c r="C23" s="203">
        <v>41203.343475341891</v>
      </c>
      <c r="D23" s="213">
        <v>2.4958999999999999E-2</v>
      </c>
      <c r="E23" s="203">
        <f t="shared" si="0"/>
        <v>1028.3942498010583</v>
      </c>
      <c r="F23" s="204">
        <v>0.26200000000000001</v>
      </c>
      <c r="G23" s="205">
        <f t="shared" si="1"/>
        <v>269.43929344787728</v>
      </c>
      <c r="H23" s="206">
        <v>0.14189499999999999</v>
      </c>
      <c r="I23" s="205">
        <v>5846.5484224336378</v>
      </c>
      <c r="J23" s="207">
        <v>0.16300000000000001</v>
      </c>
      <c r="K23" s="205">
        <v>952.98739285668296</v>
      </c>
      <c r="L23" s="208">
        <f t="shared" si="2"/>
        <v>1222.4266863045602</v>
      </c>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row>
    <row r="24" spans="1:54" s="210" customFormat="1" ht="24" customHeight="1" x14ac:dyDescent="0.25">
      <c r="A24" s="212" t="s">
        <v>19</v>
      </c>
      <c r="B24" s="212" t="s">
        <v>360</v>
      </c>
      <c r="C24" s="203">
        <v>24576.192217946707</v>
      </c>
      <c r="D24" s="202">
        <v>8.7140999999999996E-2</v>
      </c>
      <c r="E24" s="203">
        <f t="shared" si="0"/>
        <v>2141.5939660640938</v>
      </c>
      <c r="F24" s="204">
        <v>0.26200000000000001</v>
      </c>
      <c r="G24" s="205">
        <f t="shared" si="1"/>
        <v>561.09761910879263</v>
      </c>
      <c r="H24" s="206">
        <v>0.139156</v>
      </c>
      <c r="I24" s="205">
        <v>3419.9246042805921</v>
      </c>
      <c r="J24" s="207">
        <v>0.16300000000000001</v>
      </c>
      <c r="K24" s="205">
        <v>557.44771049773658</v>
      </c>
      <c r="L24" s="208">
        <f t="shared" si="2"/>
        <v>1118.5453296065293</v>
      </c>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row>
    <row r="25" spans="1:54" s="210" customFormat="1" ht="24" customHeight="1" x14ac:dyDescent="0.25">
      <c r="A25" s="212" t="s">
        <v>20</v>
      </c>
      <c r="B25" s="212" t="s">
        <v>364</v>
      </c>
      <c r="C25" s="203">
        <v>20524.350863781186</v>
      </c>
      <c r="D25" s="213">
        <v>2.4958999999999999E-2</v>
      </c>
      <c r="E25" s="203">
        <f t="shared" si="0"/>
        <v>512.26727320911459</v>
      </c>
      <c r="F25" s="204">
        <v>0.26200000000000001</v>
      </c>
      <c r="G25" s="205">
        <f t="shared" si="1"/>
        <v>134.21402558078802</v>
      </c>
      <c r="H25" s="206">
        <v>0.14189499999999999</v>
      </c>
      <c r="I25" s="205">
        <v>2912.3027658162314</v>
      </c>
      <c r="J25" s="207">
        <v>0.16300000000000001</v>
      </c>
      <c r="K25" s="205">
        <v>474.70535082804571</v>
      </c>
      <c r="L25" s="208">
        <f t="shared" si="2"/>
        <v>608.91937640883373</v>
      </c>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row>
    <row r="26" spans="1:54" s="210" customFormat="1" ht="24" customHeight="1" x14ac:dyDescent="0.25">
      <c r="A26" s="212" t="s">
        <v>21</v>
      </c>
      <c r="B26" s="212" t="s">
        <v>364</v>
      </c>
      <c r="C26" s="203">
        <v>12557.506931986954</v>
      </c>
      <c r="D26" s="213">
        <v>2.4958999999999999E-2</v>
      </c>
      <c r="E26" s="203">
        <f t="shared" si="0"/>
        <v>313.42281551546239</v>
      </c>
      <c r="F26" s="204">
        <v>0.26200000000000001</v>
      </c>
      <c r="G26" s="205">
        <f t="shared" si="1"/>
        <v>82.116777665051146</v>
      </c>
      <c r="H26" s="206">
        <v>0.14189499999999999</v>
      </c>
      <c r="I26" s="205">
        <v>1781.8474461142889</v>
      </c>
      <c r="J26" s="207">
        <v>0.16300000000000001</v>
      </c>
      <c r="K26" s="205">
        <v>290.44113371662911</v>
      </c>
      <c r="L26" s="208">
        <f t="shared" si="2"/>
        <v>372.55791138168024</v>
      </c>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row>
    <row r="27" spans="1:54" s="210" customFormat="1" ht="24" customHeight="1" x14ac:dyDescent="0.25">
      <c r="A27" s="212" t="s">
        <v>22</v>
      </c>
      <c r="B27" s="212" t="s">
        <v>364</v>
      </c>
      <c r="C27" s="203">
        <v>15223.968893252482</v>
      </c>
      <c r="D27" s="213">
        <v>2.4958999999999999E-2</v>
      </c>
      <c r="E27" s="203">
        <f t="shared" si="0"/>
        <v>379.97503960668871</v>
      </c>
      <c r="F27" s="204">
        <v>0.26200000000000001</v>
      </c>
      <c r="G27" s="205">
        <f t="shared" si="1"/>
        <v>99.553460376952444</v>
      </c>
      <c r="H27" s="206">
        <v>0.14189499999999999</v>
      </c>
      <c r="I27" s="205">
        <v>2160.2050661080607</v>
      </c>
      <c r="J27" s="207">
        <v>0.16300000000000001</v>
      </c>
      <c r="K27" s="205">
        <v>352.1134257756139</v>
      </c>
      <c r="L27" s="208">
        <f t="shared" si="2"/>
        <v>451.66688615256635</v>
      </c>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row>
    <row r="28" spans="1:54" s="210" customFormat="1" ht="24" customHeight="1" x14ac:dyDescent="0.25">
      <c r="A28" s="212" t="s">
        <v>23</v>
      </c>
      <c r="B28" s="212" t="s">
        <v>365</v>
      </c>
      <c r="C28" s="203">
        <v>80205.483409951863</v>
      </c>
      <c r="D28" s="213">
        <v>4.9369999999999997E-2</v>
      </c>
      <c r="E28" s="203">
        <f t="shared" si="0"/>
        <v>3959.7447159493231</v>
      </c>
      <c r="F28" s="204">
        <v>0.26200000000000001</v>
      </c>
      <c r="G28" s="205">
        <f t="shared" si="1"/>
        <v>1037.4531155787226</v>
      </c>
      <c r="H28" s="206">
        <v>7.7747999999999998E-2</v>
      </c>
      <c r="I28" s="205">
        <v>6235.8159241569374</v>
      </c>
      <c r="J28" s="207">
        <v>0.16300000000000001</v>
      </c>
      <c r="K28" s="205">
        <v>1016.4379956375808</v>
      </c>
      <c r="L28" s="208">
        <f t="shared" si="2"/>
        <v>2053.8911112163032</v>
      </c>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row>
    <row r="29" spans="1:54" s="210" customFormat="1" ht="24" customHeight="1" x14ac:dyDescent="0.25">
      <c r="A29" s="212" t="s">
        <v>24</v>
      </c>
      <c r="B29" s="212" t="s">
        <v>365</v>
      </c>
      <c r="C29" s="203">
        <v>69872.342702705413</v>
      </c>
      <c r="D29" s="213">
        <v>4.9369999999999997E-2</v>
      </c>
      <c r="E29" s="203">
        <f t="shared" si="0"/>
        <v>3449.5975592325663</v>
      </c>
      <c r="F29" s="204">
        <v>0.26200000000000001</v>
      </c>
      <c r="G29" s="205">
        <f t="shared" si="1"/>
        <v>903.79456051893237</v>
      </c>
      <c r="H29" s="206">
        <v>7.7747999999999998E-2</v>
      </c>
      <c r="I29" s="205">
        <v>5432.43490044994</v>
      </c>
      <c r="J29" s="207">
        <v>0.16300000000000001</v>
      </c>
      <c r="K29" s="205">
        <v>885.4868887733403</v>
      </c>
      <c r="L29" s="208">
        <f t="shared" si="2"/>
        <v>1789.2814492922726</v>
      </c>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row>
    <row r="30" spans="1:54" s="210" customFormat="1" ht="24" customHeight="1" x14ac:dyDescent="0.25">
      <c r="A30" s="212" t="s">
        <v>25</v>
      </c>
      <c r="B30" s="212" t="s">
        <v>360</v>
      </c>
      <c r="C30" s="203">
        <v>27669.55338223424</v>
      </c>
      <c r="D30" s="202">
        <v>8.7140999999999996E-2</v>
      </c>
      <c r="E30" s="203">
        <f t="shared" si="0"/>
        <v>2411.1525512812736</v>
      </c>
      <c r="F30" s="204">
        <v>0.26200000000000001</v>
      </c>
      <c r="G30" s="205">
        <f t="shared" si="1"/>
        <v>631.72196843569373</v>
      </c>
      <c r="H30" s="206">
        <v>0.139156</v>
      </c>
      <c r="I30" s="205">
        <v>3850.3843704581882</v>
      </c>
      <c r="J30" s="207">
        <v>0.16300000000000001</v>
      </c>
      <c r="K30" s="205">
        <v>627.61265238468468</v>
      </c>
      <c r="L30" s="208">
        <f t="shared" si="2"/>
        <v>1259.3346208203784</v>
      </c>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row>
    <row r="31" spans="1:54" s="210" customFormat="1" ht="24" customHeight="1" x14ac:dyDescent="0.25">
      <c r="A31" s="212" t="s">
        <v>26</v>
      </c>
      <c r="B31" s="212" t="s">
        <v>365</v>
      </c>
      <c r="C31" s="203">
        <v>48955.633437609598</v>
      </c>
      <c r="D31" s="213">
        <v>4.9369999999999997E-2</v>
      </c>
      <c r="E31" s="203">
        <f t="shared" si="0"/>
        <v>2416.9396228147857</v>
      </c>
      <c r="F31" s="204">
        <v>0.26200000000000001</v>
      </c>
      <c r="G31" s="205">
        <f t="shared" si="1"/>
        <v>633.23818117747385</v>
      </c>
      <c r="H31" s="206">
        <v>7.7747999999999998E-2</v>
      </c>
      <c r="I31" s="205">
        <v>3806.2025885072708</v>
      </c>
      <c r="J31" s="207">
        <v>0.16300000000000001</v>
      </c>
      <c r="K31" s="205">
        <v>620.41102192668518</v>
      </c>
      <c r="L31" s="208">
        <f t="shared" si="2"/>
        <v>1253.6492031041589</v>
      </c>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row>
    <row r="32" spans="1:54" s="210" customFormat="1" ht="24" customHeight="1" x14ac:dyDescent="0.25">
      <c r="A32" s="212" t="s">
        <v>27</v>
      </c>
      <c r="B32" s="212" t="s">
        <v>363</v>
      </c>
      <c r="C32" s="203">
        <v>24267.164408326928</v>
      </c>
      <c r="D32" s="213">
        <v>6.2795000000000004E-2</v>
      </c>
      <c r="E32" s="203">
        <f t="shared" si="0"/>
        <v>1523.8565890208895</v>
      </c>
      <c r="F32" s="204">
        <v>0.26200000000000001</v>
      </c>
      <c r="G32" s="205">
        <f t="shared" si="1"/>
        <v>399.25042632347305</v>
      </c>
      <c r="H32" s="206">
        <v>0.124233</v>
      </c>
      <c r="I32" s="205">
        <v>3014.782635939679</v>
      </c>
      <c r="J32" s="207">
        <v>0.16300000000000001</v>
      </c>
      <c r="K32" s="205">
        <v>491.4095696581677</v>
      </c>
      <c r="L32" s="208">
        <f t="shared" si="2"/>
        <v>890.6599959816408</v>
      </c>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row>
    <row r="33" spans="1:54" s="210" customFormat="1" ht="24" customHeight="1" x14ac:dyDescent="0.25">
      <c r="A33" s="212" t="s">
        <v>28</v>
      </c>
      <c r="B33" s="212" t="s">
        <v>365</v>
      </c>
      <c r="C33" s="203">
        <v>56061.123280291009</v>
      </c>
      <c r="D33" s="213">
        <v>4.9369999999999997E-2</v>
      </c>
      <c r="E33" s="203">
        <f t="shared" si="0"/>
        <v>2767.737656347967</v>
      </c>
      <c r="F33" s="204">
        <v>0.26200000000000001</v>
      </c>
      <c r="G33" s="205">
        <f t="shared" si="1"/>
        <v>725.14726596316734</v>
      </c>
      <c r="H33" s="206">
        <v>7.7747999999999998E-2</v>
      </c>
      <c r="I33" s="205">
        <v>4358.6402127960655</v>
      </c>
      <c r="J33" s="207">
        <v>0.16300000000000001</v>
      </c>
      <c r="K33" s="205">
        <v>710.45835468575865</v>
      </c>
      <c r="L33" s="208">
        <f t="shared" si="2"/>
        <v>1435.6056206489261</v>
      </c>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row>
    <row r="34" spans="1:54" s="210" customFormat="1" ht="24" customHeight="1" x14ac:dyDescent="0.25">
      <c r="A34" s="212" t="s">
        <v>29</v>
      </c>
      <c r="B34" s="212" t="s">
        <v>363</v>
      </c>
      <c r="C34" s="203">
        <v>6351.8727103379515</v>
      </c>
      <c r="D34" s="213">
        <v>6.2795000000000004E-2</v>
      </c>
      <c r="E34" s="203">
        <f t="shared" si="0"/>
        <v>398.86584684567168</v>
      </c>
      <c r="F34" s="204">
        <v>0.26200000000000001</v>
      </c>
      <c r="G34" s="205">
        <f t="shared" si="1"/>
        <v>104.50285187356599</v>
      </c>
      <c r="H34" s="206">
        <v>0.124233</v>
      </c>
      <c r="I34" s="205">
        <v>789.11220242341471</v>
      </c>
      <c r="J34" s="207">
        <v>0.16300000000000001</v>
      </c>
      <c r="K34" s="205">
        <v>128.6252889950166</v>
      </c>
      <c r="L34" s="208">
        <f t="shared" si="2"/>
        <v>233.12814086858259</v>
      </c>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row>
    <row r="35" spans="1:54" s="210" customFormat="1" ht="24" customHeight="1" x14ac:dyDescent="0.25">
      <c r="A35" s="212" t="s">
        <v>30</v>
      </c>
      <c r="B35" s="212" t="s">
        <v>364</v>
      </c>
      <c r="C35" s="203">
        <v>6583.4512792350133</v>
      </c>
      <c r="D35" s="213">
        <v>2.4958999999999999E-2</v>
      </c>
      <c r="E35" s="203">
        <f t="shared" si="0"/>
        <v>164.31636047842667</v>
      </c>
      <c r="F35" s="204">
        <v>0.26200000000000001</v>
      </c>
      <c r="G35" s="205">
        <f t="shared" si="1"/>
        <v>43.050886445347793</v>
      </c>
      <c r="H35" s="206">
        <v>0.14189499999999999</v>
      </c>
      <c r="I35" s="205">
        <v>934.15881926705219</v>
      </c>
      <c r="J35" s="207">
        <v>0.16300000000000001</v>
      </c>
      <c r="K35" s="205">
        <v>152.2678875405295</v>
      </c>
      <c r="L35" s="208">
        <f t="shared" si="2"/>
        <v>195.3187739858773</v>
      </c>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row>
    <row r="36" spans="1:54" s="210" customFormat="1" ht="24" customHeight="1" x14ac:dyDescent="0.25">
      <c r="A36" s="212" t="s">
        <v>31</v>
      </c>
      <c r="B36" s="212" t="s">
        <v>364</v>
      </c>
      <c r="C36" s="203">
        <v>18595.637199240697</v>
      </c>
      <c r="D36" s="213">
        <v>2.4958999999999999E-2</v>
      </c>
      <c r="E36" s="203">
        <f t="shared" si="0"/>
        <v>464.12850885584851</v>
      </c>
      <c r="F36" s="204">
        <v>0.26200000000000001</v>
      </c>
      <c r="G36" s="205">
        <f t="shared" si="1"/>
        <v>121.60166932023232</v>
      </c>
      <c r="H36" s="206">
        <v>0.14189499999999999</v>
      </c>
      <c r="I36" s="205">
        <v>2638.6279403862586</v>
      </c>
      <c r="J36" s="207">
        <v>0.16300000000000001</v>
      </c>
      <c r="K36" s="205">
        <v>430.09635428296019</v>
      </c>
      <c r="L36" s="208">
        <f t="shared" si="2"/>
        <v>551.6980236031925</v>
      </c>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row>
    <row r="37" spans="1:54" s="210" customFormat="1" ht="24" customHeight="1" x14ac:dyDescent="0.25">
      <c r="A37" s="212" t="s">
        <v>32</v>
      </c>
      <c r="B37" s="212" t="s">
        <v>362</v>
      </c>
      <c r="C37" s="203">
        <v>16979.748225713625</v>
      </c>
      <c r="D37" s="202">
        <v>4.4295000000000001E-2</v>
      </c>
      <c r="E37" s="203">
        <f t="shared" si="0"/>
        <v>752.11794765798504</v>
      </c>
      <c r="F37" s="204">
        <v>0.26200000000000001</v>
      </c>
      <c r="G37" s="205">
        <f t="shared" si="1"/>
        <v>197.05490228639209</v>
      </c>
      <c r="H37" s="206">
        <v>6.3480999999999996E-2</v>
      </c>
      <c r="I37" s="205">
        <v>1077.8913971165266</v>
      </c>
      <c r="J37" s="207">
        <v>0.16300000000000001</v>
      </c>
      <c r="K37" s="205">
        <v>175.69629772999383</v>
      </c>
      <c r="L37" s="208">
        <f t="shared" si="2"/>
        <v>372.75120001638595</v>
      </c>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row>
    <row r="38" spans="1:54" s="210" customFormat="1" ht="24" customHeight="1" x14ac:dyDescent="0.25">
      <c r="A38" s="212" t="s">
        <v>33</v>
      </c>
      <c r="B38" s="212" t="s">
        <v>364</v>
      </c>
      <c r="C38" s="203">
        <v>60990.63015791303</v>
      </c>
      <c r="D38" s="213">
        <v>2.4958999999999999E-2</v>
      </c>
      <c r="E38" s="203">
        <f t="shared" si="0"/>
        <v>1522.2651381113512</v>
      </c>
      <c r="F38" s="204">
        <v>0.26200000000000001</v>
      </c>
      <c r="G38" s="205">
        <f t="shared" si="1"/>
        <v>398.83346618517402</v>
      </c>
      <c r="H38" s="206">
        <v>0.14189499999999999</v>
      </c>
      <c r="I38" s="205">
        <v>8654.2654662570694</v>
      </c>
      <c r="J38" s="207">
        <v>0.16300000000000001</v>
      </c>
      <c r="K38" s="205">
        <v>1410.6452709999023</v>
      </c>
      <c r="L38" s="208">
        <f t="shared" si="2"/>
        <v>1809.4787371850764</v>
      </c>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row>
    <row r="39" spans="1:54" s="210" customFormat="1" ht="24" customHeight="1" x14ac:dyDescent="0.25">
      <c r="A39" s="212" t="s">
        <v>34</v>
      </c>
      <c r="B39" s="212" t="s">
        <v>364</v>
      </c>
      <c r="C39" s="203">
        <v>83315.597387009373</v>
      </c>
      <c r="D39" s="213">
        <v>2.4958999999999999E-2</v>
      </c>
      <c r="E39" s="203">
        <f t="shared" si="0"/>
        <v>2079.4739951823667</v>
      </c>
      <c r="F39" s="204">
        <v>0.26200000000000001</v>
      </c>
      <c r="G39" s="205">
        <f t="shared" si="1"/>
        <v>544.82218673778004</v>
      </c>
      <c r="H39" s="206">
        <v>0.14189499999999999</v>
      </c>
      <c r="I39" s="205">
        <v>11822.066691229695</v>
      </c>
      <c r="J39" s="207">
        <v>0.16300000000000001</v>
      </c>
      <c r="K39" s="205">
        <v>1926.9968706704403</v>
      </c>
      <c r="L39" s="208">
        <f t="shared" si="2"/>
        <v>2471.8190574082205</v>
      </c>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row>
    <row r="40" spans="1:54" s="210" customFormat="1" ht="24" customHeight="1" x14ac:dyDescent="0.25">
      <c r="A40" s="212" t="s">
        <v>35</v>
      </c>
      <c r="B40" s="212" t="s">
        <v>365</v>
      </c>
      <c r="C40" s="203">
        <v>28362.65271611893</v>
      </c>
      <c r="D40" s="213">
        <v>4.9369999999999997E-2</v>
      </c>
      <c r="E40" s="203">
        <f t="shared" si="0"/>
        <v>1400.2641645947915</v>
      </c>
      <c r="F40" s="204">
        <v>0.26200000000000001</v>
      </c>
      <c r="G40" s="205">
        <f t="shared" si="1"/>
        <v>366.86921112383538</v>
      </c>
      <c r="H40" s="206">
        <v>7.7747999999999998E-2</v>
      </c>
      <c r="I40" s="205">
        <v>2205.1395233728144</v>
      </c>
      <c r="J40" s="207">
        <v>0.16300000000000001</v>
      </c>
      <c r="K40" s="205">
        <v>359.43774230976879</v>
      </c>
      <c r="L40" s="208">
        <f t="shared" si="2"/>
        <v>726.30695343360412</v>
      </c>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row>
    <row r="41" spans="1:54" s="210" customFormat="1" ht="24" customHeight="1" x14ac:dyDescent="0.25">
      <c r="A41" s="212" t="s">
        <v>36</v>
      </c>
      <c r="B41" s="212" t="s">
        <v>365</v>
      </c>
      <c r="C41" s="203">
        <v>55726.764147209593</v>
      </c>
      <c r="D41" s="213">
        <v>4.9369999999999997E-2</v>
      </c>
      <c r="E41" s="203">
        <f t="shared" si="0"/>
        <v>2751.2303459477375</v>
      </c>
      <c r="F41" s="204">
        <v>0.26200000000000001</v>
      </c>
      <c r="G41" s="205">
        <f t="shared" si="1"/>
        <v>720.82235063830728</v>
      </c>
      <c r="H41" s="206">
        <v>7.7747999999999998E-2</v>
      </c>
      <c r="I41" s="205">
        <v>4332.6444589172515</v>
      </c>
      <c r="J41" s="207">
        <v>0.16300000000000001</v>
      </c>
      <c r="K41" s="205">
        <v>706.22104680351208</v>
      </c>
      <c r="L41" s="208">
        <f t="shared" si="2"/>
        <v>1427.0433974418193</v>
      </c>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row>
    <row r="42" spans="1:54" s="210" customFormat="1" ht="24" customHeight="1" x14ac:dyDescent="0.25">
      <c r="A42" s="212" t="s">
        <v>37</v>
      </c>
      <c r="B42" s="212" t="s">
        <v>362</v>
      </c>
      <c r="C42" s="203">
        <v>24294.781097368959</v>
      </c>
      <c r="D42" s="202">
        <v>4.4295000000000001E-2</v>
      </c>
      <c r="E42" s="203">
        <f t="shared" si="0"/>
        <v>1076.137328707958</v>
      </c>
      <c r="F42" s="204">
        <v>0.26200000000000001</v>
      </c>
      <c r="G42" s="205">
        <f t="shared" si="1"/>
        <v>281.94798012148499</v>
      </c>
      <c r="H42" s="206">
        <v>6.3480999999999996E-2</v>
      </c>
      <c r="I42" s="205">
        <v>1542.2569988420787</v>
      </c>
      <c r="J42" s="207">
        <v>0.16300000000000001</v>
      </c>
      <c r="K42" s="205">
        <v>251.38789081125884</v>
      </c>
      <c r="L42" s="208">
        <f t="shared" si="2"/>
        <v>533.33587093274377</v>
      </c>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row>
    <row r="43" spans="1:54" s="210" customFormat="1" ht="24" customHeight="1" x14ac:dyDescent="0.25">
      <c r="A43" s="212" t="s">
        <v>38</v>
      </c>
      <c r="B43" s="212" t="s">
        <v>363</v>
      </c>
      <c r="C43" s="203">
        <v>104398.55301718028</v>
      </c>
      <c r="D43" s="213">
        <v>6.2795000000000004E-2</v>
      </c>
      <c r="E43" s="203">
        <f t="shared" si="0"/>
        <v>6555.707136713836</v>
      </c>
      <c r="F43" s="204">
        <v>0.26200000000000001</v>
      </c>
      <c r="G43" s="205">
        <f t="shared" si="1"/>
        <v>1717.5952698190251</v>
      </c>
      <c r="H43" s="206">
        <v>0.124233</v>
      </c>
      <c r="I43" s="205">
        <v>12969.745436983358</v>
      </c>
      <c r="J43" s="207">
        <v>0.16300000000000001</v>
      </c>
      <c r="K43" s="205">
        <v>2114.0685062282873</v>
      </c>
      <c r="L43" s="208">
        <f t="shared" si="2"/>
        <v>3831.6637760473122</v>
      </c>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row>
    <row r="44" spans="1:54" s="210" customFormat="1" ht="24" customHeight="1" x14ac:dyDescent="0.25">
      <c r="A44" s="212" t="s">
        <v>39</v>
      </c>
      <c r="B44" s="212" t="s">
        <v>364</v>
      </c>
      <c r="C44" s="203">
        <v>49449.950792218435</v>
      </c>
      <c r="D44" s="213">
        <v>2.4958999999999999E-2</v>
      </c>
      <c r="E44" s="203">
        <f t="shared" si="0"/>
        <v>1234.2213218229799</v>
      </c>
      <c r="F44" s="204">
        <v>0.26200000000000001</v>
      </c>
      <c r="G44" s="205">
        <f t="shared" si="1"/>
        <v>323.36598631762075</v>
      </c>
      <c r="H44" s="206">
        <v>0.14189499999999999</v>
      </c>
      <c r="I44" s="205">
        <v>7016.7007676618341</v>
      </c>
      <c r="J44" s="207">
        <v>0.16300000000000001</v>
      </c>
      <c r="K44" s="205">
        <v>1143.722225128879</v>
      </c>
      <c r="L44" s="208">
        <f t="shared" si="2"/>
        <v>1467.0882114464998</v>
      </c>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row>
    <row r="45" spans="1:54" s="210" customFormat="1" ht="24" customHeight="1" x14ac:dyDescent="0.25">
      <c r="A45" s="212" t="s">
        <v>40</v>
      </c>
      <c r="B45" s="212" t="s">
        <v>361</v>
      </c>
      <c r="C45" s="203">
        <v>13315.746891279488</v>
      </c>
      <c r="D45" s="211">
        <v>5.7478000000000001E-2</v>
      </c>
      <c r="E45" s="203">
        <f t="shared" si="0"/>
        <v>765.36249981696244</v>
      </c>
      <c r="F45" s="204">
        <v>0.26200000000000001</v>
      </c>
      <c r="G45" s="205">
        <f t="shared" si="1"/>
        <v>200.52497495204418</v>
      </c>
      <c r="H45" s="206">
        <v>0.12970300000000001</v>
      </c>
      <c r="I45" s="205">
        <v>1727.0923190396236</v>
      </c>
      <c r="J45" s="207">
        <v>0.16300000000000001</v>
      </c>
      <c r="K45" s="205">
        <v>281.51604800345865</v>
      </c>
      <c r="L45" s="208">
        <f t="shared" si="2"/>
        <v>482.04102295550285</v>
      </c>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row>
    <row r="46" spans="1:54" s="210" customFormat="1" ht="24" customHeight="1" x14ac:dyDescent="0.25">
      <c r="A46" s="212" t="s">
        <v>41</v>
      </c>
      <c r="B46" s="212" t="s">
        <v>364</v>
      </c>
      <c r="C46" s="203">
        <v>1766.6668829875771</v>
      </c>
      <c r="D46" s="213">
        <v>2.4958999999999999E-2</v>
      </c>
      <c r="E46" s="203">
        <f t="shared" si="0"/>
        <v>44.094238732486936</v>
      </c>
      <c r="F46" s="204">
        <v>0.26200000000000001</v>
      </c>
      <c r="G46" s="205">
        <f t="shared" si="1"/>
        <v>11.552690547911578</v>
      </c>
      <c r="H46" s="206">
        <v>0.14189499999999999</v>
      </c>
      <c r="I46" s="205">
        <v>250.68119736152224</v>
      </c>
      <c r="J46" s="207">
        <v>0.16300000000000001</v>
      </c>
      <c r="K46" s="205">
        <v>40.86103516992813</v>
      </c>
      <c r="L46" s="208">
        <f t="shared" si="2"/>
        <v>52.413725717839711</v>
      </c>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row>
    <row r="47" spans="1:54" s="210" customFormat="1" ht="24" customHeight="1" x14ac:dyDescent="0.25">
      <c r="A47" s="212" t="s">
        <v>42</v>
      </c>
      <c r="B47" s="212" t="s">
        <v>360</v>
      </c>
      <c r="C47" s="203">
        <v>26838.405008941118</v>
      </c>
      <c r="D47" s="202">
        <v>8.7140999999999996E-2</v>
      </c>
      <c r="E47" s="203">
        <f t="shared" si="0"/>
        <v>2338.7254508841379</v>
      </c>
      <c r="F47" s="204">
        <v>0.26200000000000001</v>
      </c>
      <c r="G47" s="205">
        <f t="shared" si="1"/>
        <v>612.74606813164417</v>
      </c>
      <c r="H47" s="206">
        <v>0.139156</v>
      </c>
      <c r="I47" s="205">
        <v>3734.7250874242104</v>
      </c>
      <c r="J47" s="207">
        <v>0.16300000000000001</v>
      </c>
      <c r="K47" s="205">
        <v>608.76018925014637</v>
      </c>
      <c r="L47" s="208">
        <f t="shared" si="2"/>
        <v>1221.5062573817904</v>
      </c>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row>
    <row r="48" spans="1:54" s="210" customFormat="1" ht="24" customHeight="1" x14ac:dyDescent="0.25">
      <c r="A48" s="212" t="s">
        <v>43</v>
      </c>
      <c r="B48" s="212" t="s">
        <v>365</v>
      </c>
      <c r="C48" s="203">
        <v>26741.580214865764</v>
      </c>
      <c r="D48" s="213">
        <v>4.9369999999999997E-2</v>
      </c>
      <c r="E48" s="203">
        <f t="shared" si="0"/>
        <v>1320.2318152079226</v>
      </c>
      <c r="F48" s="204">
        <v>0.26200000000000001</v>
      </c>
      <c r="G48" s="205">
        <f t="shared" si="1"/>
        <v>345.90073558447574</v>
      </c>
      <c r="H48" s="206">
        <v>7.7747999999999998E-2</v>
      </c>
      <c r="I48" s="205">
        <v>2079.1043785453835</v>
      </c>
      <c r="J48" s="207">
        <v>0.16300000000000001</v>
      </c>
      <c r="K48" s="205">
        <v>338.8940137028975</v>
      </c>
      <c r="L48" s="208">
        <f t="shared" si="2"/>
        <v>684.79474928737318</v>
      </c>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row>
    <row r="49" spans="1:54" s="210" customFormat="1" ht="24" customHeight="1" x14ac:dyDescent="0.25">
      <c r="A49" s="212" t="s">
        <v>44</v>
      </c>
      <c r="B49" s="212" t="s">
        <v>364</v>
      </c>
      <c r="C49" s="203">
        <v>32120.252900671643</v>
      </c>
      <c r="D49" s="213">
        <v>2.4958999999999999E-2</v>
      </c>
      <c r="E49" s="203">
        <f t="shared" si="0"/>
        <v>801.68939214786349</v>
      </c>
      <c r="F49" s="204">
        <v>0.26200000000000001</v>
      </c>
      <c r="G49" s="205">
        <f t="shared" si="1"/>
        <v>210.04262074274024</v>
      </c>
      <c r="H49" s="206">
        <v>0.14189499999999999</v>
      </c>
      <c r="I49" s="205">
        <v>4557.7032853408027</v>
      </c>
      <c r="J49" s="207">
        <v>0.16300000000000001</v>
      </c>
      <c r="K49" s="205">
        <v>742.90563551055084</v>
      </c>
      <c r="L49" s="208">
        <f t="shared" si="2"/>
        <v>952.94825625329111</v>
      </c>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row>
    <row r="50" spans="1:54" s="210" customFormat="1" ht="24" customHeight="1" x14ac:dyDescent="0.25">
      <c r="A50" s="212" t="s">
        <v>45</v>
      </c>
      <c r="B50" s="212" t="s">
        <v>362</v>
      </c>
      <c r="C50" s="203">
        <v>131758.18574077651</v>
      </c>
      <c r="D50" s="202">
        <v>4.4295000000000001E-2</v>
      </c>
      <c r="E50" s="203">
        <f t="shared" si="0"/>
        <v>5836.2288373876954</v>
      </c>
      <c r="F50" s="204">
        <v>0.26200000000000001</v>
      </c>
      <c r="G50" s="205">
        <f t="shared" si="1"/>
        <v>1529.0919553955762</v>
      </c>
      <c r="H50" s="206">
        <v>6.3480999999999996E-2</v>
      </c>
      <c r="I50" s="205">
        <v>8364.1413890102322</v>
      </c>
      <c r="J50" s="207">
        <v>0.16300000000000001</v>
      </c>
      <c r="K50" s="205">
        <v>1363.3550464086679</v>
      </c>
      <c r="L50" s="208">
        <f t="shared" si="2"/>
        <v>2892.4470018042439</v>
      </c>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row>
    <row r="51" spans="1:54" s="210" customFormat="1" ht="24" customHeight="1" x14ac:dyDescent="0.25">
      <c r="A51" s="212" t="s">
        <v>46</v>
      </c>
      <c r="B51" s="212" t="s">
        <v>363</v>
      </c>
      <c r="C51" s="203">
        <v>15402.845415741787</v>
      </c>
      <c r="D51" s="213">
        <v>6.2795000000000004E-2</v>
      </c>
      <c r="E51" s="203">
        <f t="shared" si="0"/>
        <v>967.22167788150557</v>
      </c>
      <c r="F51" s="204">
        <v>0.26200000000000001</v>
      </c>
      <c r="G51" s="205">
        <f t="shared" si="1"/>
        <v>253.41207960495447</v>
      </c>
      <c r="H51" s="206">
        <v>0.124233</v>
      </c>
      <c r="I51" s="205">
        <v>1913.5416945338493</v>
      </c>
      <c r="J51" s="207">
        <v>0.16300000000000001</v>
      </c>
      <c r="K51" s="205">
        <v>311.90729620901743</v>
      </c>
      <c r="L51" s="208">
        <f t="shared" si="2"/>
        <v>565.31937581397187</v>
      </c>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row>
    <row r="52" spans="1:54" s="210" customFormat="1" ht="24" customHeight="1" x14ac:dyDescent="0.25">
      <c r="A52" s="212" t="s">
        <v>47</v>
      </c>
      <c r="B52" s="212" t="s">
        <v>364</v>
      </c>
      <c r="C52" s="203">
        <v>7878.8078719236564</v>
      </c>
      <c r="D52" s="213">
        <v>2.4958999999999999E-2</v>
      </c>
      <c r="E52" s="203">
        <f t="shared" si="0"/>
        <v>196.64716567534253</v>
      </c>
      <c r="F52" s="204">
        <v>0.26200000000000001</v>
      </c>
      <c r="G52" s="205">
        <f t="shared" si="1"/>
        <v>51.521557406939749</v>
      </c>
      <c r="H52" s="206">
        <v>0.14189499999999999</v>
      </c>
      <c r="I52" s="205">
        <v>1117.9634429866071</v>
      </c>
      <c r="J52" s="207">
        <v>0.16300000000000001</v>
      </c>
      <c r="K52" s="205">
        <v>182.22804120681695</v>
      </c>
      <c r="L52" s="208">
        <f t="shared" si="2"/>
        <v>233.74959861375669</v>
      </c>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row>
    <row r="53" spans="1:54" s="210" customFormat="1" ht="24" customHeight="1" x14ac:dyDescent="0.25">
      <c r="A53" s="212" t="s">
        <v>48</v>
      </c>
      <c r="B53" s="212" t="s">
        <v>364</v>
      </c>
      <c r="C53" s="203">
        <v>39217.673689803152</v>
      </c>
      <c r="D53" s="213">
        <v>2.4958999999999999E-2</v>
      </c>
      <c r="E53" s="203">
        <f t="shared" si="0"/>
        <v>978.83391762379676</v>
      </c>
      <c r="F53" s="204">
        <v>0.26200000000000001</v>
      </c>
      <c r="G53" s="205">
        <f t="shared" si="1"/>
        <v>256.45448641743474</v>
      </c>
      <c r="H53" s="206">
        <v>0.14189499999999999</v>
      </c>
      <c r="I53" s="205">
        <v>5564.791808214618</v>
      </c>
      <c r="J53" s="207">
        <v>0.16300000000000001</v>
      </c>
      <c r="K53" s="205">
        <v>907.06106473898274</v>
      </c>
      <c r="L53" s="208">
        <f t="shared" si="2"/>
        <v>1163.5155511564176</v>
      </c>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row>
    <row r="54" spans="1:54" s="210" customFormat="1" ht="24" customHeight="1" x14ac:dyDescent="0.25">
      <c r="A54" s="212" t="s">
        <v>49</v>
      </c>
      <c r="B54" s="212" t="s">
        <v>363</v>
      </c>
      <c r="C54" s="203">
        <v>130590.25850771062</v>
      </c>
      <c r="D54" s="213">
        <v>6.2795000000000004E-2</v>
      </c>
      <c r="E54" s="203">
        <f t="shared" si="0"/>
        <v>8200.4152829916893</v>
      </c>
      <c r="F54" s="204">
        <v>0.26200000000000001</v>
      </c>
      <c r="G54" s="205">
        <f t="shared" si="1"/>
        <v>2148.5088041438225</v>
      </c>
      <c r="H54" s="206">
        <v>0.124233</v>
      </c>
      <c r="I54" s="205">
        <v>16223.619585188413</v>
      </c>
      <c r="J54" s="207">
        <v>0.16300000000000001</v>
      </c>
      <c r="K54" s="205">
        <v>2644.4499923857115</v>
      </c>
      <c r="L54" s="208">
        <f t="shared" si="2"/>
        <v>4792.9587965295341</v>
      </c>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row>
    <row r="55" spans="1:54" s="210" customFormat="1" ht="24" customHeight="1" x14ac:dyDescent="0.25">
      <c r="A55" s="212" t="s">
        <v>50</v>
      </c>
      <c r="B55" s="212" t="s">
        <v>364</v>
      </c>
      <c r="C55" s="203">
        <v>7723.2886238188894</v>
      </c>
      <c r="D55" s="213">
        <v>2.4958999999999999E-2</v>
      </c>
      <c r="E55" s="203">
        <f t="shared" si="0"/>
        <v>192.76556076189564</v>
      </c>
      <c r="F55" s="204">
        <v>0.26200000000000001</v>
      </c>
      <c r="G55" s="205">
        <f t="shared" si="1"/>
        <v>50.50457691961666</v>
      </c>
      <c r="H55" s="206">
        <v>0.14189499999999999</v>
      </c>
      <c r="I55" s="205">
        <v>1095.8960392767813</v>
      </c>
      <c r="J55" s="207">
        <v>0.16300000000000001</v>
      </c>
      <c r="K55" s="205">
        <v>178.63105440211535</v>
      </c>
      <c r="L55" s="208">
        <f t="shared" si="2"/>
        <v>229.13563132173201</v>
      </c>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row>
    <row r="56" spans="1:54" s="210" customFormat="1" ht="24" customHeight="1" x14ac:dyDescent="0.25">
      <c r="A56" s="212" t="s">
        <v>51</v>
      </c>
      <c r="B56" s="212" t="s">
        <v>365</v>
      </c>
      <c r="C56" s="203">
        <v>83793.948627754784</v>
      </c>
      <c r="D56" s="213">
        <v>4.9369999999999997E-2</v>
      </c>
      <c r="E56" s="203">
        <f t="shared" si="0"/>
        <v>4136.9072437522536</v>
      </c>
      <c r="F56" s="204">
        <v>0.26200000000000001</v>
      </c>
      <c r="G56" s="205">
        <f t="shared" si="1"/>
        <v>1083.8696978630906</v>
      </c>
      <c r="H56" s="206">
        <v>7.7747999999999998E-2</v>
      </c>
      <c r="I56" s="205">
        <v>6514.8119179106789</v>
      </c>
      <c r="J56" s="207">
        <v>0.16300000000000001</v>
      </c>
      <c r="K56" s="205">
        <v>1061.9143426194407</v>
      </c>
      <c r="L56" s="208">
        <f t="shared" si="2"/>
        <v>2145.7840404825311</v>
      </c>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row>
    <row r="57" spans="1:54" s="210" customFormat="1" ht="24" customHeight="1" x14ac:dyDescent="0.25">
      <c r="A57" s="212" t="s">
        <v>52</v>
      </c>
      <c r="B57" s="212" t="s">
        <v>363</v>
      </c>
      <c r="C57" s="203">
        <v>11220.905143935446</v>
      </c>
      <c r="D57" s="213">
        <v>6.2795000000000004E-2</v>
      </c>
      <c r="E57" s="203">
        <f t="shared" si="0"/>
        <v>704.61673851342641</v>
      </c>
      <c r="F57" s="204">
        <v>0.26200000000000001</v>
      </c>
      <c r="G57" s="205">
        <f t="shared" si="1"/>
        <v>184.60958549051773</v>
      </c>
      <c r="H57" s="206">
        <v>0.124233</v>
      </c>
      <c r="I57" s="205">
        <v>1394.0067087465322</v>
      </c>
      <c r="J57" s="207">
        <v>0.16300000000000001</v>
      </c>
      <c r="K57" s="205">
        <v>227.22309352568476</v>
      </c>
      <c r="L57" s="208">
        <f t="shared" si="2"/>
        <v>411.83267901620252</v>
      </c>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209"/>
      <c r="BA57" s="209"/>
      <c r="BB57" s="209"/>
    </row>
    <row r="58" spans="1:54" s="210" customFormat="1" ht="24" customHeight="1" x14ac:dyDescent="0.25">
      <c r="A58" s="214" t="s">
        <v>366</v>
      </c>
      <c r="B58" s="215" t="s">
        <v>367</v>
      </c>
      <c r="C58" s="203">
        <v>2691561.6779731279</v>
      </c>
      <c r="D58" s="211">
        <v>5.7478000000000001E-2</v>
      </c>
      <c r="E58" s="203">
        <f>SUM(E7:E57)</f>
        <v>149993.29101302044</v>
      </c>
      <c r="F58" s="204">
        <v>0.26200000000000001</v>
      </c>
      <c r="G58" s="205">
        <f>SUM(G7:G57)</f>
        <v>39298.242245411326</v>
      </c>
      <c r="H58" s="206">
        <v>0.12970300000000001</v>
      </c>
      <c r="I58" s="205">
        <v>332735.56189377903</v>
      </c>
      <c r="J58" s="207">
        <v>0.16300000000000001</v>
      </c>
      <c r="K58" s="205">
        <v>54235.896588685988</v>
      </c>
      <c r="L58" s="208">
        <f>SUM(L7:L57)</f>
        <v>93534.138834097321</v>
      </c>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209"/>
    </row>
    <row r="59" spans="1:54" ht="16.5" customHeight="1" x14ac:dyDescent="0.3">
      <c r="A59" s="216"/>
      <c r="B59" s="217"/>
      <c r="C59" s="339" t="s">
        <v>368</v>
      </c>
      <c r="D59" s="340"/>
      <c r="E59" s="340"/>
      <c r="F59" s="340"/>
      <c r="G59" s="341"/>
      <c r="H59" s="190"/>
      <c r="I59" s="190"/>
      <c r="J59" s="190"/>
      <c r="K59" s="190"/>
      <c r="L59" s="190"/>
    </row>
    <row r="60" spans="1:54" ht="96" customHeight="1" x14ac:dyDescent="0.3">
      <c r="A60" s="218"/>
      <c r="B60" s="219"/>
      <c r="C60" s="342" t="s">
        <v>369</v>
      </c>
      <c r="D60" s="343"/>
      <c r="E60" s="343"/>
      <c r="F60" s="343"/>
      <c r="G60" s="344"/>
      <c r="H60" s="220"/>
      <c r="I60" s="220"/>
      <c r="J60" s="220"/>
      <c r="K60" s="220"/>
      <c r="L60" s="220"/>
    </row>
    <row r="61" spans="1:54" ht="24.75" customHeight="1" x14ac:dyDescent="0.3">
      <c r="A61" s="218"/>
      <c r="B61" s="221"/>
      <c r="C61" s="333" t="s">
        <v>370</v>
      </c>
      <c r="D61" s="334"/>
      <c r="E61" s="334"/>
      <c r="F61" s="334"/>
      <c r="G61" s="335"/>
      <c r="H61" s="222"/>
      <c r="I61" s="222"/>
      <c r="J61" s="222"/>
      <c r="K61" s="222"/>
      <c r="L61" s="222"/>
    </row>
    <row r="62" spans="1:54" ht="48.75" customHeight="1" x14ac:dyDescent="0.3">
      <c r="A62" s="218"/>
      <c r="B62" s="223"/>
      <c r="C62" s="345" t="s">
        <v>371</v>
      </c>
      <c r="D62" s="346"/>
      <c r="E62" s="346"/>
      <c r="F62" s="346"/>
      <c r="G62" s="347"/>
      <c r="H62" s="224"/>
      <c r="I62" s="224"/>
      <c r="J62" s="224"/>
      <c r="K62" s="224"/>
      <c r="L62" s="224"/>
    </row>
    <row r="63" spans="1:54" ht="48" customHeight="1" x14ac:dyDescent="0.3">
      <c r="A63" s="218"/>
      <c r="B63" s="223"/>
      <c r="C63" s="345" t="s">
        <v>372</v>
      </c>
      <c r="D63" s="346"/>
      <c r="E63" s="346"/>
      <c r="F63" s="346"/>
      <c r="G63" s="347"/>
      <c r="H63" s="224"/>
      <c r="I63" s="224"/>
      <c r="J63" s="224"/>
      <c r="K63" s="224"/>
      <c r="L63" s="224"/>
    </row>
    <row r="64" spans="1:54" ht="54" customHeight="1" x14ac:dyDescent="0.3">
      <c r="A64" s="218"/>
      <c r="B64" s="221"/>
      <c r="C64" s="333" t="s">
        <v>373</v>
      </c>
      <c r="D64" s="334"/>
      <c r="E64" s="334"/>
      <c r="F64" s="334"/>
      <c r="G64" s="335"/>
      <c r="H64" s="222"/>
      <c r="I64" s="222"/>
      <c r="J64" s="222"/>
      <c r="K64" s="222"/>
      <c r="L64" s="222"/>
    </row>
    <row r="65" spans="1:46" s="186" customFormat="1" ht="24" customHeight="1" x14ac:dyDescent="0.3">
      <c r="A65" s="225"/>
      <c r="B65" s="226"/>
      <c r="C65" s="333" t="s">
        <v>75</v>
      </c>
      <c r="D65" s="334"/>
      <c r="E65" s="334"/>
      <c r="F65" s="334"/>
      <c r="G65" s="335"/>
      <c r="H65" s="227"/>
      <c r="I65" s="227"/>
      <c r="J65" s="227"/>
      <c r="K65" s="227"/>
      <c r="L65" s="227"/>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row>
    <row r="66" spans="1:46" s="186" customFormat="1" ht="30" customHeight="1" x14ac:dyDescent="0.3">
      <c r="A66" s="228"/>
      <c r="B66" s="229"/>
      <c r="C66" s="336" t="s">
        <v>374</v>
      </c>
      <c r="D66" s="337"/>
      <c r="E66" s="337"/>
      <c r="F66" s="337"/>
      <c r="G66" s="338"/>
      <c r="H66" s="230"/>
      <c r="I66" s="230"/>
      <c r="J66" s="230"/>
      <c r="K66" s="230"/>
      <c r="L66" s="230"/>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c r="AS66" s="185"/>
      <c r="AT66" s="185"/>
    </row>
    <row r="67" spans="1:46" s="186" customFormat="1" ht="33" customHeight="1" x14ac:dyDescent="0.3">
      <c r="A67" s="231"/>
      <c r="B67" s="232"/>
      <c r="C67" s="233"/>
      <c r="D67" s="233"/>
      <c r="E67" s="233"/>
      <c r="F67" s="233"/>
      <c r="G67" s="233"/>
      <c r="H67" s="233"/>
      <c r="I67" s="233"/>
      <c r="J67" s="233"/>
      <c r="K67" s="233"/>
      <c r="L67" s="233"/>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row>
    <row r="68" spans="1:46" s="186" customFormat="1" ht="13.8" x14ac:dyDescent="0.3">
      <c r="A68" s="234"/>
      <c r="B68" s="232"/>
      <c r="C68" s="233"/>
      <c r="D68" s="233"/>
      <c r="E68" s="233"/>
      <c r="F68" s="233"/>
      <c r="G68" s="233"/>
      <c r="H68" s="233"/>
      <c r="I68" s="233"/>
      <c r="J68" s="233"/>
      <c r="K68" s="233"/>
      <c r="L68" s="233"/>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row>
    <row r="69" spans="1:46" s="186" customFormat="1" ht="13.8" x14ac:dyDescent="0.3">
      <c r="A69" s="234"/>
      <c r="B69" s="232"/>
      <c r="C69" s="233"/>
      <c r="D69" s="233"/>
      <c r="E69" s="233"/>
      <c r="F69" s="233"/>
      <c r="G69" s="233"/>
      <c r="H69" s="233"/>
      <c r="I69" s="233"/>
      <c r="J69" s="233"/>
      <c r="K69" s="233"/>
      <c r="L69" s="233"/>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c r="AS69" s="185"/>
      <c r="AT69" s="185"/>
    </row>
    <row r="70" spans="1:46" s="186" customFormat="1" ht="13.8" x14ac:dyDescent="0.3">
      <c r="A70" s="234"/>
      <c r="B70" s="232"/>
      <c r="C70" s="233"/>
      <c r="D70" s="233"/>
      <c r="E70" s="233"/>
      <c r="F70" s="233"/>
      <c r="G70" s="233"/>
      <c r="H70" s="233"/>
      <c r="I70" s="233"/>
      <c r="J70" s="233"/>
      <c r="K70" s="233"/>
      <c r="L70" s="233"/>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row>
    <row r="71" spans="1:46" x14ac:dyDescent="0.3">
      <c r="A71" s="235"/>
      <c r="B71" s="232"/>
      <c r="C71" s="233"/>
      <c r="D71" s="233"/>
      <c r="E71" s="233"/>
      <c r="F71" s="233"/>
      <c r="G71" s="233"/>
      <c r="H71" s="233"/>
      <c r="I71" s="233"/>
      <c r="J71" s="233"/>
      <c r="K71" s="233"/>
      <c r="L71" s="233"/>
    </row>
    <row r="72" spans="1:46" x14ac:dyDescent="0.3">
      <c r="A72" s="235"/>
      <c r="B72" s="232"/>
      <c r="C72" s="233"/>
      <c r="D72" s="233"/>
      <c r="E72" s="233"/>
      <c r="F72" s="233"/>
      <c r="G72" s="233"/>
      <c r="H72" s="233"/>
      <c r="I72" s="233"/>
      <c r="J72" s="233"/>
      <c r="K72" s="233"/>
      <c r="L72" s="233"/>
    </row>
  </sheetData>
  <sheetProtection algorithmName="SHA-512" hashValue="GGMbbtZ5S+UiRvNPY2O+a3Vdz85slErt0wRJQyQDdyFV+awKQtdkv5YME62sLbkY/YD52appXBb6PY9j9iQGJg==" saltValue="mXgJ69rgavphTcgb+NxSUw==" spinCount="100000" sheet="1" objects="1" scenarios="1"/>
  <mergeCells count="18">
    <mergeCell ref="C64:G64"/>
    <mergeCell ref="C65:G65"/>
    <mergeCell ref="C66:G66"/>
    <mergeCell ref="A6:B6"/>
    <mergeCell ref="C59:G59"/>
    <mergeCell ref="C60:G60"/>
    <mergeCell ref="C61:G61"/>
    <mergeCell ref="C62:G62"/>
    <mergeCell ref="C63:G63"/>
    <mergeCell ref="A1:G1"/>
    <mergeCell ref="H1:L1"/>
    <mergeCell ref="A2:G2"/>
    <mergeCell ref="H2:L2"/>
    <mergeCell ref="A4:A5"/>
    <mergeCell ref="B4:B5"/>
    <mergeCell ref="C4:G4"/>
    <mergeCell ref="H4:K4"/>
    <mergeCell ref="L4:L5"/>
  </mergeCells>
  <printOptions horizontalCentered="1" verticalCentered="1"/>
  <pageMargins left="0.2" right="0.2" top="0.25" bottom="0.25" header="0.05" footer="0.05"/>
  <pageSetup orientation="portrait" r:id="rId1"/>
  <ignoredErrors>
    <ignoredError sqref="C6:L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
  <sheetViews>
    <sheetView topLeftCell="A58" zoomScaleNormal="100" workbookViewId="0">
      <selection activeCell="A61" sqref="A61:H61"/>
    </sheetView>
  </sheetViews>
  <sheetFormatPr defaultRowHeight="13.8" x14ac:dyDescent="0.25"/>
  <cols>
    <col min="1" max="1" width="16.33203125" style="3" customWidth="1"/>
    <col min="2" max="2" width="11.5546875" style="14" customWidth="1"/>
    <col min="3" max="3" width="12.109375" style="14" customWidth="1"/>
    <col min="4" max="4" width="10.33203125" style="14" customWidth="1"/>
    <col min="5" max="5" width="12" style="14" customWidth="1"/>
    <col min="6" max="6" width="9.88671875" style="91" customWidth="1"/>
    <col min="7" max="7" width="9.6640625" style="14" customWidth="1"/>
    <col min="8" max="8" width="14.33203125" style="14" customWidth="1"/>
    <col min="9" max="24" width="9.109375" style="3"/>
  </cols>
  <sheetData>
    <row r="1" spans="1:24" ht="27" customHeight="1" x14ac:dyDescent="0.25">
      <c r="A1" s="351" t="s">
        <v>375</v>
      </c>
      <c r="B1" s="352"/>
      <c r="C1" s="352"/>
      <c r="D1" s="352"/>
      <c r="E1" s="352"/>
      <c r="F1" s="352"/>
      <c r="G1" s="352"/>
      <c r="H1" s="353"/>
    </row>
    <row r="2" spans="1:24" s="21" customFormat="1" ht="39" customHeight="1" x14ac:dyDescent="0.25">
      <c r="A2" s="354" t="s">
        <v>376</v>
      </c>
      <c r="B2" s="355"/>
      <c r="C2" s="355"/>
      <c r="D2" s="355"/>
      <c r="E2" s="355"/>
      <c r="F2" s="355"/>
      <c r="G2" s="355"/>
      <c r="H2" s="356"/>
      <c r="I2" s="14"/>
      <c r="J2" s="14"/>
      <c r="K2" s="14"/>
      <c r="L2" s="14"/>
      <c r="M2" s="14"/>
      <c r="N2" s="14"/>
      <c r="O2" s="14"/>
      <c r="P2" s="14"/>
      <c r="Q2" s="14"/>
      <c r="R2" s="14"/>
      <c r="S2" s="14"/>
      <c r="T2" s="14"/>
      <c r="U2" s="14"/>
      <c r="V2" s="14"/>
      <c r="W2" s="14"/>
      <c r="X2" s="14"/>
    </row>
    <row r="3" spans="1:24" s="21" customFormat="1" ht="31.5" customHeight="1" x14ac:dyDescent="0.25">
      <c r="A3" s="357" t="s">
        <v>377</v>
      </c>
      <c r="B3" s="358" t="s">
        <v>378</v>
      </c>
      <c r="C3" s="358"/>
      <c r="D3" s="358" t="s">
        <v>379</v>
      </c>
      <c r="E3" s="358"/>
      <c r="F3" s="359" t="s">
        <v>380</v>
      </c>
      <c r="G3" s="355"/>
      <c r="H3" s="356"/>
      <c r="I3" s="14"/>
      <c r="J3" s="14"/>
      <c r="K3" s="14"/>
      <c r="L3" s="14"/>
      <c r="M3" s="14"/>
      <c r="N3" s="14"/>
      <c r="O3" s="14"/>
      <c r="P3" s="14"/>
      <c r="Q3" s="14"/>
      <c r="R3" s="14"/>
      <c r="S3" s="14"/>
      <c r="T3" s="14"/>
      <c r="U3" s="14"/>
      <c r="V3" s="14"/>
      <c r="W3" s="14"/>
      <c r="X3" s="14"/>
    </row>
    <row r="4" spans="1:24" s="2" customFormat="1" ht="37.5" customHeight="1" x14ac:dyDescent="0.25">
      <c r="A4" s="357"/>
      <c r="B4" s="34" t="s">
        <v>381</v>
      </c>
      <c r="C4" s="237" t="s">
        <v>382</v>
      </c>
      <c r="D4" s="34" t="s">
        <v>383</v>
      </c>
      <c r="E4" s="34" t="s">
        <v>382</v>
      </c>
      <c r="F4" s="238" t="s">
        <v>384</v>
      </c>
      <c r="G4" s="34" t="s">
        <v>385</v>
      </c>
      <c r="H4" s="239" t="s">
        <v>382</v>
      </c>
      <c r="I4" s="15"/>
      <c r="J4" s="15"/>
      <c r="K4" s="15"/>
      <c r="L4" s="15"/>
      <c r="M4" s="15"/>
      <c r="N4" s="15"/>
      <c r="O4" s="15"/>
      <c r="P4" s="15"/>
      <c r="Q4" s="15"/>
      <c r="R4" s="15"/>
      <c r="S4" s="15"/>
      <c r="T4" s="15"/>
      <c r="U4" s="15"/>
      <c r="V4" s="15"/>
      <c r="W4" s="15"/>
      <c r="X4" s="15"/>
    </row>
    <row r="5" spans="1:24" ht="18" customHeight="1" x14ac:dyDescent="0.25">
      <c r="A5" s="240" t="s">
        <v>392</v>
      </c>
      <c r="B5" s="241">
        <v>4949.3024595989864</v>
      </c>
      <c r="C5" s="242">
        <v>2.9086742939119069E-3</v>
      </c>
      <c r="D5" s="241">
        <v>14067.732007849116</v>
      </c>
      <c r="E5" s="242">
        <v>8.8964456160167214E-3</v>
      </c>
      <c r="F5" s="241">
        <v>9118.4295482501293</v>
      </c>
      <c r="G5" s="243">
        <v>1.8423666006843606</v>
      </c>
      <c r="H5" s="244">
        <v>2.0585912058416818</v>
      </c>
    </row>
    <row r="6" spans="1:24" ht="18" customHeight="1" x14ac:dyDescent="0.25">
      <c r="A6" s="240" t="s">
        <v>393</v>
      </c>
      <c r="B6" s="245">
        <v>0</v>
      </c>
      <c r="C6" s="242" t="s">
        <v>386</v>
      </c>
      <c r="D6" s="241">
        <v>1596.7814546036143</v>
      </c>
      <c r="E6" s="242">
        <v>1.0098059419684029E-3</v>
      </c>
      <c r="F6" s="241">
        <v>1596.7814546036143</v>
      </c>
      <c r="G6" s="243" t="s">
        <v>386</v>
      </c>
      <c r="H6" s="244" t="s">
        <v>386</v>
      </c>
    </row>
    <row r="7" spans="1:24" ht="18" customHeight="1" x14ac:dyDescent="0.25">
      <c r="A7" s="240" t="s">
        <v>394</v>
      </c>
      <c r="B7" s="241">
        <v>22335.933107676672</v>
      </c>
      <c r="C7" s="242">
        <v>1.3126689061977233E-2</v>
      </c>
      <c r="D7" s="241">
        <v>38871.487748993706</v>
      </c>
      <c r="E7" s="242">
        <v>2.4582361718266523E-2</v>
      </c>
      <c r="F7" s="241">
        <v>16535.554641317034</v>
      </c>
      <c r="G7" s="243">
        <v>0.7403117909425464</v>
      </c>
      <c r="H7" s="244">
        <v>0.87270084651214841</v>
      </c>
    </row>
    <row r="8" spans="1:24" ht="18" customHeight="1" x14ac:dyDescent="0.25">
      <c r="A8" s="240" t="s">
        <v>395</v>
      </c>
      <c r="B8" s="241">
        <v>11891.140310933813</v>
      </c>
      <c r="C8" s="242">
        <v>6.9883492532633066E-3</v>
      </c>
      <c r="D8" s="241">
        <v>14258.466689452887</v>
      </c>
      <c r="E8" s="242">
        <v>9.0170663899289249E-3</v>
      </c>
      <c r="F8" s="241">
        <v>2367.3263785190738</v>
      </c>
      <c r="G8" s="243">
        <v>0.19908320956757489</v>
      </c>
      <c r="H8" s="244">
        <v>0.29029990676528949</v>
      </c>
    </row>
    <row r="9" spans="1:24" ht="18" customHeight="1" x14ac:dyDescent="0.25">
      <c r="A9" s="240" t="s">
        <v>396</v>
      </c>
      <c r="B9" s="241">
        <v>397137.40720809397</v>
      </c>
      <c r="C9" s="242">
        <v>0.2333951858724356</v>
      </c>
      <c r="D9" s="241">
        <v>344188.35403107613</v>
      </c>
      <c r="E9" s="242">
        <v>0.2176650061001518</v>
      </c>
      <c r="F9" s="241">
        <v>-52949.053177017835</v>
      </c>
      <c r="G9" s="246">
        <v>-0.13332678366727951</v>
      </c>
      <c r="H9" s="247">
        <v>-6.7397190363991846E-2</v>
      </c>
    </row>
    <row r="10" spans="1:24" ht="18" customHeight="1" x14ac:dyDescent="0.25">
      <c r="A10" s="240" t="s">
        <v>397</v>
      </c>
      <c r="B10" s="241">
        <v>22343.285636797467</v>
      </c>
      <c r="C10" s="242">
        <v>1.3131010097643061E-2</v>
      </c>
      <c r="D10" s="241">
        <v>27568.451540140981</v>
      </c>
      <c r="E10" s="242">
        <v>1.7434312063082574E-2</v>
      </c>
      <c r="F10" s="241">
        <v>5225.1659033435135</v>
      </c>
      <c r="G10" s="246">
        <v>0.23385843909805795</v>
      </c>
      <c r="H10" s="247">
        <v>0.3277205586957801</v>
      </c>
    </row>
    <row r="11" spans="1:24" ht="18" customHeight="1" x14ac:dyDescent="0.25">
      <c r="A11" s="240" t="s">
        <v>398</v>
      </c>
      <c r="B11" s="241">
        <v>2506.162068888621</v>
      </c>
      <c r="C11" s="242">
        <v>1.4728558712380751E-3</v>
      </c>
      <c r="D11" s="241">
        <v>8851.7008410849303</v>
      </c>
      <c r="E11" s="242">
        <v>5.5978230960060651E-3</v>
      </c>
      <c r="F11" s="241">
        <v>6345.5387721963089</v>
      </c>
      <c r="G11" s="246">
        <v>2.5319746280456203</v>
      </c>
      <c r="H11" s="247">
        <v>2.8006591176505027</v>
      </c>
    </row>
    <row r="12" spans="1:24" ht="18" customHeight="1" x14ac:dyDescent="0.25">
      <c r="A12" s="240" t="s">
        <v>399</v>
      </c>
      <c r="B12" s="241">
        <v>3735.084793364601</v>
      </c>
      <c r="C12" s="242">
        <v>2.1950861182408197E-3</v>
      </c>
      <c r="D12" s="241">
        <v>1528.4082876471416</v>
      </c>
      <c r="E12" s="242">
        <v>9.6656669337568724E-4</v>
      </c>
      <c r="F12" s="241">
        <v>-2206.6765057174593</v>
      </c>
      <c r="G12" s="246">
        <v>-0.59079689693728843</v>
      </c>
      <c r="H12" s="247">
        <v>-0.5596679850764531</v>
      </c>
    </row>
    <row r="13" spans="1:24" ht="18" customHeight="1" x14ac:dyDescent="0.25">
      <c r="A13" s="240" t="s">
        <v>400</v>
      </c>
      <c r="B13" s="241">
        <v>135111.1254850587</v>
      </c>
      <c r="C13" s="242">
        <v>7.9403968686071816E-2</v>
      </c>
      <c r="D13" s="241">
        <v>95267.818552396173</v>
      </c>
      <c r="E13" s="242">
        <v>6.024744900137792E-2</v>
      </c>
      <c r="F13" s="241">
        <v>-39843.306932662526</v>
      </c>
      <c r="G13" s="246">
        <v>-0.29489286533305215</v>
      </c>
      <c r="H13" s="247">
        <v>-0.24125393228681433</v>
      </c>
    </row>
    <row r="14" spans="1:24" ht="18" customHeight="1" x14ac:dyDescent="0.25">
      <c r="A14" s="240" t="s">
        <v>401</v>
      </c>
      <c r="B14" s="241">
        <v>58983.038968332163</v>
      </c>
      <c r="C14" s="242">
        <v>3.4663965402084711E-2</v>
      </c>
      <c r="D14" s="241">
        <v>30359.869404909845</v>
      </c>
      <c r="E14" s="242">
        <v>1.9199607080903337E-2</v>
      </c>
      <c r="F14" s="241">
        <v>-28623.169563422318</v>
      </c>
      <c r="G14" s="246">
        <v>-0.48527797251664195</v>
      </c>
      <c r="H14" s="247">
        <v>-0.44612202158069714</v>
      </c>
    </row>
    <row r="15" spans="1:24" ht="18" customHeight="1" x14ac:dyDescent="0.25">
      <c r="A15" s="240" t="s">
        <v>402</v>
      </c>
      <c r="B15" s="245">
        <v>0</v>
      </c>
      <c r="C15" s="242">
        <v>0</v>
      </c>
      <c r="D15" s="241">
        <v>13090.952817400075</v>
      </c>
      <c r="E15" s="242">
        <v>8.2787296301109481E-3</v>
      </c>
      <c r="F15" s="241">
        <v>13090.952817400075</v>
      </c>
      <c r="G15" s="246" t="s">
        <v>386</v>
      </c>
      <c r="H15" s="247" t="s">
        <v>386</v>
      </c>
    </row>
    <row r="16" spans="1:24" ht="18" customHeight="1" x14ac:dyDescent="0.25">
      <c r="A16" s="240" t="s">
        <v>403</v>
      </c>
      <c r="B16" s="241">
        <v>28119.222441834572</v>
      </c>
      <c r="C16" s="242">
        <v>1.6525492258555961E-2</v>
      </c>
      <c r="D16" s="241">
        <v>32984.145780917097</v>
      </c>
      <c r="E16" s="242">
        <v>2.08592016799133E-2</v>
      </c>
      <c r="F16" s="241">
        <v>4864.9233390825248</v>
      </c>
      <c r="G16" s="246">
        <v>0.17301059263447843</v>
      </c>
      <c r="H16" s="247">
        <v>0.26224389286277333</v>
      </c>
    </row>
    <row r="17" spans="1:8" ht="18" customHeight="1" x14ac:dyDescent="0.25">
      <c r="A17" s="240" t="s">
        <v>404</v>
      </c>
      <c r="B17" s="241">
        <v>37554.618026422373</v>
      </c>
      <c r="C17" s="242">
        <v>2.2070615599432589E-2</v>
      </c>
      <c r="D17" s="241">
        <v>34507.52590501251</v>
      </c>
      <c r="E17" s="242">
        <v>2.1822588558407567E-2</v>
      </c>
      <c r="F17" s="241">
        <v>-3047.0921214098635</v>
      </c>
      <c r="G17" s="246">
        <v>-8.1137614534276856E-2</v>
      </c>
      <c r="H17" s="247">
        <v>-1.1237885047093931E-2</v>
      </c>
    </row>
    <row r="18" spans="1:8" ht="18" customHeight="1" x14ac:dyDescent="0.25">
      <c r="A18" s="240" t="s">
        <v>405</v>
      </c>
      <c r="B18" s="241">
        <v>17105.133818881477</v>
      </c>
      <c r="C18" s="242">
        <v>1.0052580831145038E-2</v>
      </c>
      <c r="D18" s="241">
        <v>25350.436186856496</v>
      </c>
      <c r="E18" s="242">
        <v>1.6031637278335766E-2</v>
      </c>
      <c r="F18" s="241">
        <v>8245.3023679750186</v>
      </c>
      <c r="G18" s="246">
        <v>0.4820367063643462</v>
      </c>
      <c r="H18" s="247">
        <v>0.5947782512393569</v>
      </c>
    </row>
    <row r="19" spans="1:8" ht="18" customHeight="1" x14ac:dyDescent="0.25">
      <c r="A19" s="240" t="s">
        <v>406</v>
      </c>
      <c r="B19" s="241">
        <v>5676.152481254866</v>
      </c>
      <c r="C19" s="242">
        <v>3.3358395340195137E-3</v>
      </c>
      <c r="D19" s="241">
        <v>44793.350021326456</v>
      </c>
      <c r="E19" s="242">
        <v>2.8327352426218214E-2</v>
      </c>
      <c r="F19" s="241">
        <v>39117.197540071589</v>
      </c>
      <c r="G19" s="246">
        <v>6.891498716648937</v>
      </c>
      <c r="H19" s="247">
        <v>7.4918210655310578</v>
      </c>
    </row>
    <row r="20" spans="1:8" ht="18" customHeight="1" x14ac:dyDescent="0.25">
      <c r="A20" s="240" t="s">
        <v>407</v>
      </c>
      <c r="B20" s="245">
        <v>0</v>
      </c>
      <c r="C20" s="242" t="s">
        <v>386</v>
      </c>
      <c r="D20" s="241">
        <v>29230.367798797881</v>
      </c>
      <c r="E20" s="242">
        <v>1.8485309310205682E-2</v>
      </c>
      <c r="F20" s="241">
        <v>29230.367798797881</v>
      </c>
      <c r="G20" s="246" t="s">
        <v>386</v>
      </c>
      <c r="H20" s="247" t="s">
        <v>386</v>
      </c>
    </row>
    <row r="21" spans="1:8" ht="18" customHeight="1" x14ac:dyDescent="0.25">
      <c r="A21" s="240" t="s">
        <v>408</v>
      </c>
      <c r="B21" s="241">
        <v>6403.0025029107428</v>
      </c>
      <c r="C21" s="242">
        <v>3.7630047741271187E-3</v>
      </c>
      <c r="D21" s="241">
        <v>25417.637496510713</v>
      </c>
      <c r="E21" s="242">
        <v>1.6074135443379732E-2</v>
      </c>
      <c r="F21" s="241">
        <v>19014.634993599971</v>
      </c>
      <c r="G21" s="246">
        <v>2.9696435359748965</v>
      </c>
      <c r="H21" s="247">
        <v>3.2716223890809046</v>
      </c>
    </row>
    <row r="22" spans="1:8" ht="18" customHeight="1" x14ac:dyDescent="0.25">
      <c r="A22" s="240" t="s">
        <v>409</v>
      </c>
      <c r="B22" s="241">
        <v>4143.6753402202885</v>
      </c>
      <c r="C22" s="242">
        <v>2.4352122430989966E-3</v>
      </c>
      <c r="D22" s="241">
        <v>17586.880531879862</v>
      </c>
      <c r="E22" s="242">
        <v>1.1121958118050224E-2</v>
      </c>
      <c r="F22" s="241">
        <v>13443.205191659574</v>
      </c>
      <c r="G22" s="246">
        <v>3.2442708677424759</v>
      </c>
      <c r="H22" s="247">
        <v>3.5671411802269311</v>
      </c>
    </row>
    <row r="23" spans="1:8" ht="18" customHeight="1" x14ac:dyDescent="0.25">
      <c r="A23" s="240" t="s">
        <v>410</v>
      </c>
      <c r="B23" s="241">
        <v>10798.764555844054</v>
      </c>
      <c r="C23" s="242">
        <v>6.346366811483089E-3</v>
      </c>
      <c r="D23" s="241">
        <v>12320.178180290301</v>
      </c>
      <c r="E23" s="242">
        <v>7.7912910979135632E-3</v>
      </c>
      <c r="F23" s="241">
        <v>1521.4136244462461</v>
      </c>
      <c r="G23" s="246">
        <v>0.14088774846219704</v>
      </c>
      <c r="H23" s="247">
        <v>0.22767739863634015</v>
      </c>
    </row>
    <row r="24" spans="1:8" ht="18" customHeight="1" x14ac:dyDescent="0.25">
      <c r="A24" s="240" t="s">
        <v>411</v>
      </c>
      <c r="B24" s="241">
        <v>13677.804887287355</v>
      </c>
      <c r="C24" s="242">
        <v>8.0383609200596045E-3</v>
      </c>
      <c r="D24" s="241">
        <v>5925.5325063114788</v>
      </c>
      <c r="E24" s="242">
        <v>3.7473117670230177E-3</v>
      </c>
      <c r="F24" s="241">
        <v>-7752.2723809758763</v>
      </c>
      <c r="G24" s="246">
        <v>-0.56677752350314037</v>
      </c>
      <c r="H24" s="247">
        <v>-0.53382140907959741</v>
      </c>
    </row>
    <row r="25" spans="1:8" ht="18" customHeight="1" x14ac:dyDescent="0.25">
      <c r="A25" s="240" t="s">
        <v>412</v>
      </c>
      <c r="B25" s="241">
        <v>2504.0613462826791</v>
      </c>
      <c r="C25" s="242">
        <v>1.4716212896192669E-3</v>
      </c>
      <c r="D25" s="241">
        <v>8963.2313738552966</v>
      </c>
      <c r="E25" s="242">
        <v>5.6683550992289956E-3</v>
      </c>
      <c r="F25" s="241">
        <v>6459.170027572618</v>
      </c>
      <c r="G25" s="246">
        <v>2.5794775504048109</v>
      </c>
      <c r="H25" s="247">
        <v>2.8517756838754988</v>
      </c>
    </row>
    <row r="26" spans="1:8" ht="18" customHeight="1" x14ac:dyDescent="0.25">
      <c r="A26" s="240" t="s">
        <v>413</v>
      </c>
      <c r="B26" s="241">
        <v>90555.849374335128</v>
      </c>
      <c r="C26" s="242">
        <v>5.3219109841961203E-2</v>
      </c>
      <c r="D26" s="241">
        <v>44248.618977676459</v>
      </c>
      <c r="E26" s="242">
        <v>2.7982864053644418E-2</v>
      </c>
      <c r="F26" s="241">
        <v>-46307.23039665867</v>
      </c>
      <c r="G26" s="246">
        <v>-0.5113665292369598</v>
      </c>
      <c r="H26" s="247">
        <v>-0.47419518784245024</v>
      </c>
    </row>
    <row r="27" spans="1:8" ht="18" customHeight="1" x14ac:dyDescent="0.25">
      <c r="A27" s="240" t="s">
        <v>414</v>
      </c>
      <c r="B27" s="241">
        <v>30099.15349793476</v>
      </c>
      <c r="C27" s="242">
        <v>1.7689085434282603E-2</v>
      </c>
      <c r="D27" s="241">
        <v>39096.613814321914</v>
      </c>
      <c r="E27" s="242">
        <v>2.472473163232394E-2</v>
      </c>
      <c r="F27" s="241">
        <v>8997.4603163871543</v>
      </c>
      <c r="G27" s="246">
        <v>0.29892735411992605</v>
      </c>
      <c r="H27" s="247">
        <v>0.39773939835271499</v>
      </c>
    </row>
    <row r="28" spans="1:8" ht="18" customHeight="1" x14ac:dyDescent="0.25">
      <c r="A28" s="240" t="s">
        <v>415</v>
      </c>
      <c r="B28" s="241">
        <v>8585.6532904843189</v>
      </c>
      <c r="C28" s="242">
        <v>5.0457350760687442E-3</v>
      </c>
      <c r="D28" s="241">
        <v>14734.429434152551</v>
      </c>
      <c r="E28" s="242">
        <v>9.3180656321030023E-3</v>
      </c>
      <c r="F28" s="241">
        <v>6148.7761436682322</v>
      </c>
      <c r="G28" s="246">
        <v>0.71616869859898313</v>
      </c>
      <c r="H28" s="247">
        <v>0.84672114005694799</v>
      </c>
    </row>
    <row r="29" spans="1:8" ht="18" customHeight="1" x14ac:dyDescent="0.25">
      <c r="A29" s="240" t="s">
        <v>416</v>
      </c>
      <c r="B29" s="241">
        <v>12255.615683064727</v>
      </c>
      <c r="C29" s="242">
        <v>7.2025491641265153E-3</v>
      </c>
      <c r="D29" s="241">
        <v>26760.489498043466</v>
      </c>
      <c r="E29" s="242">
        <v>1.6923356184529028E-2</v>
      </c>
      <c r="F29" s="241">
        <v>14504.873814978739</v>
      </c>
      <c r="G29" s="246">
        <v>1.183528774896403</v>
      </c>
      <c r="H29" s="247">
        <v>1.3496342473882159</v>
      </c>
    </row>
    <row r="30" spans="1:8" ht="18" customHeight="1" x14ac:dyDescent="0.25">
      <c r="A30" s="240" t="s">
        <v>417</v>
      </c>
      <c r="B30" s="241">
        <v>8211.7246666266728</v>
      </c>
      <c r="C30" s="242">
        <v>4.8259795479209024E-3</v>
      </c>
      <c r="D30" s="241">
        <v>13909.75441768163</v>
      </c>
      <c r="E30" s="242">
        <v>8.7965404544249146E-3</v>
      </c>
      <c r="F30" s="241">
        <v>5698.0297510549572</v>
      </c>
      <c r="G30" s="246">
        <v>0.69388952776416868</v>
      </c>
      <c r="H30" s="247">
        <v>0.8227471474085678</v>
      </c>
    </row>
    <row r="31" spans="1:8" ht="18" customHeight="1" x14ac:dyDescent="0.25">
      <c r="A31" s="240" t="s">
        <v>418</v>
      </c>
      <c r="B31" s="241">
        <v>6360.9880507919079</v>
      </c>
      <c r="C31" s="242">
        <v>3.7383131417509578E-3</v>
      </c>
      <c r="D31" s="241">
        <v>30638.258374090714</v>
      </c>
      <c r="E31" s="242">
        <v>1.9375660500390905E-2</v>
      </c>
      <c r="F31" s="241">
        <v>24277.270323298806</v>
      </c>
      <c r="G31" s="246">
        <v>3.8165879466282631</v>
      </c>
      <c r="H31" s="247">
        <v>4.1829955826856438</v>
      </c>
    </row>
    <row r="32" spans="1:8" ht="18" customHeight="1" x14ac:dyDescent="0.25">
      <c r="A32" s="240" t="s">
        <v>419</v>
      </c>
      <c r="B32" s="245">
        <v>0</v>
      </c>
      <c r="C32" s="242" t="s">
        <v>386</v>
      </c>
      <c r="D32" s="241">
        <v>5763.1643565926943</v>
      </c>
      <c r="E32" s="242">
        <v>3.6446300118587547E-3</v>
      </c>
      <c r="F32" s="241">
        <v>5763.1643565926943</v>
      </c>
      <c r="G32" s="246" t="s">
        <v>386</v>
      </c>
      <c r="H32" s="247" t="s">
        <v>386</v>
      </c>
    </row>
    <row r="33" spans="1:8" ht="18" customHeight="1" x14ac:dyDescent="0.25">
      <c r="A33" s="240" t="s">
        <v>420</v>
      </c>
      <c r="B33" s="241">
        <v>1495.7144954305936</v>
      </c>
      <c r="C33" s="242">
        <v>8.7902211259137429E-4</v>
      </c>
      <c r="D33" s="241">
        <v>3827.0964455876615</v>
      </c>
      <c r="E33" s="242">
        <v>2.4202590279957447E-3</v>
      </c>
      <c r="F33" s="241">
        <v>2331.3819501570679</v>
      </c>
      <c r="G33" s="246">
        <v>1.5587078665610565</v>
      </c>
      <c r="H33" s="247">
        <v>1.7533539752040754</v>
      </c>
    </row>
    <row r="34" spans="1:8" ht="18" customHeight="1" x14ac:dyDescent="0.25">
      <c r="A34" s="240" t="s">
        <v>421</v>
      </c>
      <c r="B34" s="241">
        <v>18151.293676640515</v>
      </c>
      <c r="C34" s="242">
        <v>1.0667402477311476E-2</v>
      </c>
      <c r="D34" s="241">
        <v>8297.5019774717239</v>
      </c>
      <c r="E34" s="242">
        <v>5.2473472660825044E-3</v>
      </c>
      <c r="F34" s="241">
        <v>-9853.7916991687907</v>
      </c>
      <c r="G34" s="246">
        <v>-0.54286993944954753</v>
      </c>
      <c r="H34" s="247">
        <v>-0.50809512650871669</v>
      </c>
    </row>
    <row r="35" spans="1:8" ht="18" customHeight="1" x14ac:dyDescent="0.25">
      <c r="A35" s="240" t="s">
        <v>422</v>
      </c>
      <c r="B35" s="241">
        <v>13138.969538863272</v>
      </c>
      <c r="C35" s="242">
        <v>7.7216907348353252E-3</v>
      </c>
      <c r="D35" s="241">
        <v>18854.343734935741</v>
      </c>
      <c r="E35" s="242">
        <v>1.1923502919301596E-2</v>
      </c>
      <c r="F35" s="241">
        <v>5715.3741960724692</v>
      </c>
      <c r="G35" s="246">
        <v>0.43499409745697143</v>
      </c>
      <c r="H35" s="247">
        <v>0.5441570154461618</v>
      </c>
    </row>
    <row r="36" spans="1:8" ht="18" customHeight="1" x14ac:dyDescent="0.25">
      <c r="A36" s="240" t="s">
        <v>423</v>
      </c>
      <c r="B36" s="241">
        <v>41641.57385628223</v>
      </c>
      <c r="C36" s="242">
        <v>2.4472494138823762E-2</v>
      </c>
      <c r="D36" s="241">
        <v>38089.127512395578</v>
      </c>
      <c r="E36" s="242">
        <v>2.4087596443157094E-2</v>
      </c>
      <c r="F36" s="241">
        <v>-3552.4463438866514</v>
      </c>
      <c r="G36" s="246">
        <v>-8.5310088330167996E-2</v>
      </c>
      <c r="H36" s="247">
        <v>-1.5727767406267662E-2</v>
      </c>
    </row>
    <row r="37" spans="1:8" ht="18" customHeight="1" x14ac:dyDescent="0.25">
      <c r="A37" s="240" t="s">
        <v>424</v>
      </c>
      <c r="B37" s="241">
        <v>80629.935061259908</v>
      </c>
      <c r="C37" s="242">
        <v>4.7385711693092886E-2</v>
      </c>
      <c r="D37" s="241">
        <v>52556.976302905692</v>
      </c>
      <c r="E37" s="242">
        <v>3.3237076250826961E-2</v>
      </c>
      <c r="F37" s="241">
        <v>-28072.958758354216</v>
      </c>
      <c r="G37" s="246">
        <v>-0.34817042500437745</v>
      </c>
      <c r="H37" s="247">
        <v>-0.29858442422271947</v>
      </c>
    </row>
    <row r="38" spans="1:8" ht="18" customHeight="1" x14ac:dyDescent="0.25">
      <c r="A38" s="240" t="s">
        <v>425</v>
      </c>
      <c r="B38" s="241">
        <v>17438.098351923258</v>
      </c>
      <c r="C38" s="242">
        <v>1.0248262017726122E-2</v>
      </c>
      <c r="D38" s="241">
        <v>16449.567483863993</v>
      </c>
      <c r="E38" s="242">
        <v>1.0402720384887975E-2</v>
      </c>
      <c r="F38" s="241">
        <v>-988.53086805926432</v>
      </c>
      <c r="G38" s="246">
        <v>-5.6687997057330436E-2</v>
      </c>
      <c r="H38" s="247">
        <v>1.5071664531477682E-2</v>
      </c>
    </row>
    <row r="39" spans="1:8" ht="18" customHeight="1" x14ac:dyDescent="0.25">
      <c r="A39" s="240" t="s">
        <v>426</v>
      </c>
      <c r="B39" s="241">
        <v>18950.618628201388</v>
      </c>
      <c r="C39" s="242">
        <v>1.1137160783267963E-2</v>
      </c>
      <c r="D39" s="241">
        <v>31039.135971041051</v>
      </c>
      <c r="E39" s="242">
        <v>1.9629175831643895E-2</v>
      </c>
      <c r="F39" s="241">
        <v>12088.517342839663</v>
      </c>
      <c r="G39" s="246">
        <v>0.63789565818448379</v>
      </c>
      <c r="H39" s="247">
        <v>0.76249371034797353</v>
      </c>
    </row>
    <row r="40" spans="1:8" ht="18" customHeight="1" x14ac:dyDescent="0.25">
      <c r="A40" s="240" t="s">
        <v>427</v>
      </c>
      <c r="B40" s="241">
        <v>9414.3883585283802</v>
      </c>
      <c r="C40" s="242">
        <v>5.5327775246885461E-3</v>
      </c>
      <c r="D40" s="241">
        <v>15024.80317575144</v>
      </c>
      <c r="E40" s="242">
        <v>9.5016982318008401E-3</v>
      </c>
      <c r="F40" s="241">
        <v>5610.4148172230598</v>
      </c>
      <c r="G40" s="246">
        <v>0.59594044812700475</v>
      </c>
      <c r="H40" s="247">
        <v>0.717346882176636</v>
      </c>
    </row>
    <row r="41" spans="1:8" ht="18" customHeight="1" x14ac:dyDescent="0.25">
      <c r="A41" s="240" t="s">
        <v>428</v>
      </c>
      <c r="B41" s="241">
        <v>83799.92547362615</v>
      </c>
      <c r="C41" s="242">
        <v>4.9248695355874318E-2</v>
      </c>
      <c r="D41" s="241">
        <v>61989.129914612931</v>
      </c>
      <c r="E41" s="242">
        <v>3.9201978169746791E-2</v>
      </c>
      <c r="F41" s="241">
        <v>-21810.795559013219</v>
      </c>
      <c r="G41" s="246">
        <v>-0.26027225484678501</v>
      </c>
      <c r="H41" s="247">
        <v>-0.20399966158553615</v>
      </c>
    </row>
    <row r="42" spans="1:8" ht="18" customHeight="1" x14ac:dyDescent="0.25">
      <c r="A42" s="240" t="s">
        <v>429</v>
      </c>
      <c r="B42" s="241">
        <v>24934.526971226733</v>
      </c>
      <c r="C42" s="242">
        <v>1.4653866524442864E-2</v>
      </c>
      <c r="D42" s="241">
        <v>21000.068104041064</v>
      </c>
      <c r="E42" s="242">
        <v>1.3280460824531548E-2</v>
      </c>
      <c r="F42" s="241">
        <v>-3934.4588671856691</v>
      </c>
      <c r="G42" s="246">
        <v>-0.15779159844202575</v>
      </c>
      <c r="H42" s="247">
        <v>-9.3723093329699372E-2</v>
      </c>
    </row>
    <row r="43" spans="1:8" ht="18" customHeight="1" x14ac:dyDescent="0.25">
      <c r="A43" s="240" t="s">
        <v>430</v>
      </c>
      <c r="B43" s="241">
        <v>43739.145378315166</v>
      </c>
      <c r="C43" s="242">
        <v>2.5705223885203663E-2</v>
      </c>
      <c r="D43" s="241">
        <v>7317.9242423126843</v>
      </c>
      <c r="E43" s="242">
        <v>4.6278614781359601E-3</v>
      </c>
      <c r="F43" s="241">
        <v>-36421.221136002481</v>
      </c>
      <c r="G43" s="246">
        <v>-0.83269165003071277</v>
      </c>
      <c r="H43" s="247">
        <v>-0.81996416375117309</v>
      </c>
    </row>
    <row r="44" spans="1:8" ht="18" customHeight="1" x14ac:dyDescent="0.25">
      <c r="A44" s="240" t="s">
        <v>431</v>
      </c>
      <c r="B44" s="241">
        <v>265.74140965164338</v>
      </c>
      <c r="C44" s="242">
        <v>1.561745747792259E-4</v>
      </c>
      <c r="D44" s="241">
        <v>982.92382557306803</v>
      </c>
      <c r="E44" s="242">
        <v>6.2160185835349164E-4</v>
      </c>
      <c r="F44" s="241">
        <v>717.18241592142465</v>
      </c>
      <c r="G44" s="246">
        <v>2.6987981167916919</v>
      </c>
      <c r="H44" s="247">
        <v>2.9801732082972587</v>
      </c>
    </row>
    <row r="45" spans="1:8" ht="18" customHeight="1" x14ac:dyDescent="0.25">
      <c r="A45" s="240" t="s">
        <v>432</v>
      </c>
      <c r="B45" s="241">
        <v>29756.735713166239</v>
      </c>
      <c r="C45" s="242">
        <v>1.7487848630416879E-2</v>
      </c>
      <c r="D45" s="241">
        <v>14224.159359110603</v>
      </c>
      <c r="E45" s="242">
        <v>8.9953704052136516E-3</v>
      </c>
      <c r="F45" s="241">
        <v>-15532.576354055636</v>
      </c>
      <c r="G45" s="246">
        <v>-0.52198522390959212</v>
      </c>
      <c r="H45" s="247">
        <v>-0.48562166820406549</v>
      </c>
    </row>
    <row r="46" spans="1:8" ht="18" customHeight="1" x14ac:dyDescent="0.25">
      <c r="A46" s="240" t="s">
        <v>433</v>
      </c>
      <c r="B46" s="245">
        <v>0</v>
      </c>
      <c r="C46" s="242" t="s">
        <v>386</v>
      </c>
      <c r="D46" s="241">
        <v>15191.493653046777</v>
      </c>
      <c r="E46" s="242">
        <v>9.6071134305790382E-3</v>
      </c>
      <c r="F46" s="241">
        <v>15191.493653046777</v>
      </c>
      <c r="G46" s="246" t="s">
        <v>386</v>
      </c>
      <c r="H46" s="247" t="s">
        <v>386</v>
      </c>
    </row>
    <row r="47" spans="1:8" ht="18" customHeight="1" x14ac:dyDescent="0.25">
      <c r="A47" s="240" t="s">
        <v>434</v>
      </c>
      <c r="B47" s="241">
        <v>9541.48207618786</v>
      </c>
      <c r="C47" s="242">
        <v>5.6074697126264356E-3</v>
      </c>
      <c r="D47" s="241">
        <v>18261.075318106024</v>
      </c>
      <c r="E47" s="242">
        <v>1.1548319470890646E-2</v>
      </c>
      <c r="F47" s="241">
        <v>8719.5932419181645</v>
      </c>
      <c r="G47" s="246">
        <v>0.91386151252950132</v>
      </c>
      <c r="H47" s="247">
        <v>1.0594528482047967</v>
      </c>
    </row>
    <row r="48" spans="1:8" ht="18" customHeight="1" x14ac:dyDescent="0.25">
      <c r="A48" s="240" t="s">
        <v>435</v>
      </c>
      <c r="B48" s="241">
        <v>208967.2805034591</v>
      </c>
      <c r="C48" s="242">
        <v>0.12280877194931794</v>
      </c>
      <c r="D48" s="241">
        <v>80880.941267453847</v>
      </c>
      <c r="E48" s="242">
        <v>5.1149175642290448E-2</v>
      </c>
      <c r="F48" s="241">
        <v>-128086.33923600525</v>
      </c>
      <c r="G48" s="246">
        <v>-0.61294925658892807</v>
      </c>
      <c r="H48" s="247">
        <v>-0.5835055197571779</v>
      </c>
    </row>
    <row r="49" spans="1:8" ht="18" customHeight="1" x14ac:dyDescent="0.25">
      <c r="A49" s="240" t="s">
        <v>436</v>
      </c>
      <c r="B49" s="241">
        <v>10204.260058362514</v>
      </c>
      <c r="C49" s="242">
        <v>5.9969802133603952E-3</v>
      </c>
      <c r="D49" s="241">
        <v>10288.585814782125</v>
      </c>
      <c r="E49" s="242">
        <v>6.5065103682569389E-3</v>
      </c>
      <c r="F49" s="241">
        <v>84.325756419611935</v>
      </c>
      <c r="G49" s="246">
        <v>8.263779630989114E-3</v>
      </c>
      <c r="H49" s="247">
        <v>8.4964454903717221E-2</v>
      </c>
    </row>
    <row r="50" spans="1:8" ht="18" customHeight="1" x14ac:dyDescent="0.25">
      <c r="A50" s="240" t="s">
        <v>437</v>
      </c>
      <c r="B50" s="241">
        <v>1219.469472749241</v>
      </c>
      <c r="C50" s="242">
        <v>7.1667462971810789E-4</v>
      </c>
      <c r="D50" s="241">
        <v>4859.4990949613766</v>
      </c>
      <c r="E50" s="242">
        <v>3.0731513363550602E-3</v>
      </c>
      <c r="F50" s="241">
        <v>3640.0296222121356</v>
      </c>
      <c r="G50" s="246">
        <v>2.9849288592734071</v>
      </c>
      <c r="H50" s="247">
        <v>3.2880704979940942</v>
      </c>
    </row>
    <row r="51" spans="1:8" ht="18" customHeight="1" x14ac:dyDescent="0.25">
      <c r="A51" s="240" t="s">
        <v>438</v>
      </c>
      <c r="B51" s="241">
        <v>23726.611472810175</v>
      </c>
      <c r="C51" s="242">
        <v>1.3943982093628201E-2</v>
      </c>
      <c r="D51" s="241">
        <v>21428.670557477868</v>
      </c>
      <c r="E51" s="242">
        <v>1.3551509378467917E-2</v>
      </c>
      <c r="F51" s="241">
        <v>-2297.9409153323068</v>
      </c>
      <c r="G51" s="246">
        <v>-9.6850783685047598E-2</v>
      </c>
      <c r="H51" s="247">
        <v>-2.8146386916233054E-2</v>
      </c>
    </row>
    <row r="52" spans="1:8" ht="18" customHeight="1" x14ac:dyDescent="0.25">
      <c r="A52" s="240" t="s">
        <v>439</v>
      </c>
      <c r="B52" s="241">
        <v>109810.02241909511</v>
      </c>
      <c r="C52" s="242">
        <v>6.4534667669146936E-2</v>
      </c>
      <c r="D52" s="241">
        <v>82179.900469005021</v>
      </c>
      <c r="E52" s="242">
        <v>5.1970638539620084E-2</v>
      </c>
      <c r="F52" s="241">
        <v>-27630.121950090092</v>
      </c>
      <c r="G52" s="246">
        <v>-0.25161748756082059</v>
      </c>
      <c r="H52" s="247">
        <v>-0.19468650855908146</v>
      </c>
    </row>
    <row r="53" spans="1:8" ht="18" customHeight="1" x14ac:dyDescent="0.25">
      <c r="A53" s="240" t="s">
        <v>440</v>
      </c>
      <c r="B53" s="245">
        <v>0</v>
      </c>
      <c r="C53" s="242" t="s">
        <v>386</v>
      </c>
      <c r="D53" s="241">
        <v>3863.8636480235336</v>
      </c>
      <c r="E53" s="242">
        <v>2.4435106379028224E-3</v>
      </c>
      <c r="F53" s="241">
        <v>3863.8636480235336</v>
      </c>
      <c r="G53" s="246" t="s">
        <v>386</v>
      </c>
      <c r="H53" s="247" t="s">
        <v>386</v>
      </c>
    </row>
    <row r="54" spans="1:8" ht="18" customHeight="1" x14ac:dyDescent="0.25">
      <c r="A54" s="240" t="s">
        <v>441</v>
      </c>
      <c r="B54" s="241">
        <v>13696.711390740833</v>
      </c>
      <c r="C54" s="242">
        <v>8.0494721546288794E-3</v>
      </c>
      <c r="D54" s="241">
        <v>46240.960353006943</v>
      </c>
      <c r="E54" s="242">
        <v>2.9242822423926E-2</v>
      </c>
      <c r="F54" s="241">
        <v>32544.248962266109</v>
      </c>
      <c r="G54" s="246">
        <v>2.3760629857665303</v>
      </c>
      <c r="H54" s="247">
        <v>2.6328869598126134</v>
      </c>
    </row>
    <row r="55" spans="1:8" ht="18" customHeight="1" x14ac:dyDescent="0.25">
      <c r="A55" s="240" t="s">
        <v>442</v>
      </c>
      <c r="B55" s="245">
        <v>0</v>
      </c>
      <c r="C55" s="242" t="s">
        <v>386</v>
      </c>
      <c r="D55" s="241">
        <v>6547.1719880864011</v>
      </c>
      <c r="E55" s="242">
        <v>4.1404371008930208E-3</v>
      </c>
      <c r="F55" s="241">
        <v>6547.1719880864011</v>
      </c>
      <c r="G55" s="246" t="s">
        <v>386</v>
      </c>
      <c r="H55" s="247" t="s">
        <v>386</v>
      </c>
    </row>
    <row r="56" spans="1:8" ht="28.5" customHeight="1" thickBot="1" x14ac:dyDescent="0.3">
      <c r="A56" s="248" t="s">
        <v>387</v>
      </c>
      <c r="B56" s="249">
        <v>1701566.4043094413</v>
      </c>
      <c r="C56" s="250">
        <v>1</v>
      </c>
      <c r="D56" s="249">
        <v>1581275.5582434253</v>
      </c>
      <c r="E56" s="250">
        <v>1</v>
      </c>
      <c r="F56" s="249">
        <v>-120290.84606601601</v>
      </c>
      <c r="G56" s="251">
        <v>-7.0694182584566528E-2</v>
      </c>
      <c r="H56" s="252" t="s">
        <v>386</v>
      </c>
    </row>
    <row r="57" spans="1:8" ht="19.5" customHeight="1" x14ac:dyDescent="0.25">
      <c r="A57" s="360" t="s">
        <v>388</v>
      </c>
      <c r="B57" s="361"/>
      <c r="C57" s="361"/>
      <c r="D57" s="361"/>
      <c r="E57" s="361"/>
      <c r="F57" s="361"/>
      <c r="G57" s="361"/>
      <c r="H57" s="362"/>
    </row>
    <row r="58" spans="1:8" ht="84.75" customHeight="1" x14ac:dyDescent="0.25">
      <c r="A58" s="348" t="s">
        <v>389</v>
      </c>
      <c r="B58" s="349"/>
      <c r="C58" s="349"/>
      <c r="D58" s="349"/>
      <c r="E58" s="349"/>
      <c r="F58" s="349"/>
      <c r="G58" s="349"/>
      <c r="H58" s="350"/>
    </row>
    <row r="59" spans="1:8" ht="70.5" customHeight="1" x14ac:dyDescent="0.25">
      <c r="A59" s="348" t="s">
        <v>390</v>
      </c>
      <c r="B59" s="349"/>
      <c r="C59" s="349"/>
      <c r="D59" s="349"/>
      <c r="E59" s="349"/>
      <c r="F59" s="349"/>
      <c r="G59" s="349"/>
      <c r="H59" s="350"/>
    </row>
    <row r="60" spans="1:8" ht="30.75" customHeight="1" thickBot="1" x14ac:dyDescent="0.3">
      <c r="A60" s="366" t="s">
        <v>443</v>
      </c>
      <c r="B60" s="367"/>
      <c r="C60" s="367"/>
      <c r="D60" s="367"/>
      <c r="E60" s="367"/>
      <c r="F60" s="367"/>
      <c r="G60" s="367"/>
      <c r="H60" s="368"/>
    </row>
    <row r="61" spans="1:8" ht="22.5" customHeight="1" x14ac:dyDescent="0.25">
      <c r="A61" s="363" t="s">
        <v>391</v>
      </c>
      <c r="B61" s="364"/>
      <c r="C61" s="364"/>
      <c r="D61" s="364"/>
      <c r="E61" s="364"/>
      <c r="F61" s="364"/>
      <c r="G61" s="364"/>
      <c r="H61" s="365"/>
    </row>
    <row r="62" spans="1:8" ht="20.25" customHeight="1" x14ac:dyDescent="0.25">
      <c r="A62" s="348" t="s">
        <v>444</v>
      </c>
      <c r="B62" s="349"/>
      <c r="C62" s="349"/>
      <c r="D62" s="349"/>
      <c r="E62" s="349"/>
      <c r="F62" s="349"/>
      <c r="G62" s="349"/>
      <c r="H62" s="350"/>
    </row>
  </sheetData>
  <sheetProtection algorithmName="SHA-512" hashValue="M5ccvlre193eNsNgMZyI32+I82H+gXREh1532f52MO/DI2FlLdEuK6lfOexBzifEcCZjsZ9JXOtmVzEtPwpMeg==" saltValue="bXgn6GBeDqV0R0kGAEhKlg==" spinCount="100000" sheet="1" objects="1" scenarios="1"/>
  <mergeCells count="12">
    <mergeCell ref="A62:H62"/>
    <mergeCell ref="A1:H1"/>
    <mergeCell ref="A2:H2"/>
    <mergeCell ref="A3:A4"/>
    <mergeCell ref="B3:C3"/>
    <mergeCell ref="D3:E3"/>
    <mergeCell ref="F3:H3"/>
    <mergeCell ref="A57:H57"/>
    <mergeCell ref="A58:H58"/>
    <mergeCell ref="A59:H59"/>
    <mergeCell ref="A61:H61"/>
    <mergeCell ref="A60:H60"/>
  </mergeCells>
  <printOptions horizontalCentered="1" verticalCentered="1"/>
  <pageMargins left="0.45" right="0.45" top="0.5" bottom="0.5" header="0.2" footer="0.2"/>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Table I-Total</vt:lpstr>
      <vt:lpstr>Table II-Summary</vt:lpstr>
      <vt:lpstr>Table III-FW Elig % by State</vt:lpstr>
      <vt:lpstr>Table IV-DepElig Factor State</vt:lpstr>
      <vt:lpstr>Table V-NAICS Elig by State</vt:lpstr>
      <vt:lpstr>Table VI-1626.4</vt:lpstr>
      <vt:lpstr>Table VII-Update vs. Current</vt:lpstr>
      <vt:lpstr>'Table III-FW Elig % by State'!Print_Area</vt:lpstr>
      <vt:lpstr>'Table II-Summary'!Print_Area</vt:lpstr>
      <vt:lpstr>'Table IV-DepElig Factor State'!Print_Area</vt:lpstr>
      <vt:lpstr>'Table VI-1626.4'!Print_Area</vt:lpstr>
      <vt:lpstr>'Table VII-Update vs. Current'!Print_Area</vt:lpstr>
      <vt:lpstr>'Table V-NAICS Elig by State'!Print_Area</vt:lpstr>
      <vt:lpstr>'Table III-FW Elig % by State'!Print_Titles</vt:lpstr>
      <vt:lpstr>'Table IV-DepElig Factor State'!Print_Titles</vt:lpstr>
      <vt:lpstr>'Table VI-1626.4'!Print_Titles</vt:lpstr>
      <vt:lpstr>'Table VII-Update vs. Current'!Print_Titles</vt:lpstr>
      <vt:lpstr>'Table V-NAICS Elig by State'!Print_Titles</vt:lpstr>
    </vt:vector>
  </TitlesOfParts>
  <Company>LSC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Freedman</dc:creator>
  <cp:lastModifiedBy>Mark Freedman</cp:lastModifiedBy>
  <cp:lastPrinted>2016-01-22T16:26:12Z</cp:lastPrinted>
  <dcterms:created xsi:type="dcterms:W3CDTF">2016-01-11T16:46:13Z</dcterms:created>
  <dcterms:modified xsi:type="dcterms:W3CDTF">2016-01-28T19:48:23Z</dcterms:modified>
  <cp:contentStatus/>
</cp:coreProperties>
</file>